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255" windowHeight="58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K7" i="1" l="1"/>
  <c r="K26" i="1" l="1"/>
  <c r="J28" i="1"/>
  <c r="J26" i="1"/>
  <c r="I28" i="1"/>
  <c r="I26" i="1"/>
  <c r="H28" i="1"/>
  <c r="H26" i="1"/>
  <c r="G28" i="1"/>
  <c r="G26" i="1"/>
  <c r="E26" i="1"/>
  <c r="C28" i="1"/>
  <c r="C26" i="1"/>
  <c r="K11" i="1"/>
  <c r="J11" i="1"/>
  <c r="E28" i="1"/>
  <c r="D26" i="1"/>
  <c r="D28" i="1" s="1"/>
  <c r="F11" i="1"/>
  <c r="E11" i="1"/>
  <c r="D11" i="1"/>
  <c r="C11" i="1"/>
  <c r="B11" i="1"/>
  <c r="B28" i="1" s="1"/>
  <c r="F28" i="1"/>
  <c r="K28" i="1" l="1"/>
</calcChain>
</file>

<file path=xl/sharedStrings.xml><?xml version="1.0" encoding="utf-8"?>
<sst xmlns="http://schemas.openxmlformats.org/spreadsheetml/2006/main" count="37" uniqueCount="36">
  <si>
    <t>Villaägareföreningen Dungen</t>
  </si>
  <si>
    <t>Utfall 2008</t>
  </si>
  <si>
    <t>Intäkter</t>
  </si>
  <si>
    <t>Medlemsavgifter</t>
  </si>
  <si>
    <t>Garageel</t>
  </si>
  <si>
    <t>Oljetankshyra</t>
  </si>
  <si>
    <t>40-årsfest</t>
  </si>
  <si>
    <t>Summa</t>
  </si>
  <si>
    <t>Kostnader</t>
  </si>
  <si>
    <t>El</t>
  </si>
  <si>
    <t>Kabel-TV</t>
  </si>
  <si>
    <t>Försäkring</t>
  </si>
  <si>
    <t>Inköp</t>
  </si>
  <si>
    <t>Container</t>
  </si>
  <si>
    <t>Snöröjning</t>
  </si>
  <si>
    <t>Underhåll</t>
  </si>
  <si>
    <t>Mat städdagar</t>
  </si>
  <si>
    <t>Möteskostnader</t>
  </si>
  <si>
    <t>Summa kostnader</t>
  </si>
  <si>
    <t>Resultat</t>
  </si>
  <si>
    <t>Behållning PG</t>
  </si>
  <si>
    <t>Utfall 2009</t>
  </si>
  <si>
    <t>Extra inbetalning</t>
  </si>
  <si>
    <t>Resultaträkning  utfall 2011 0ch budget 2012</t>
  </si>
  <si>
    <t xml:space="preserve"> </t>
  </si>
  <si>
    <t>Avgifter,övr</t>
  </si>
  <si>
    <t>U 2007</t>
  </si>
  <si>
    <t>Bu 2008</t>
  </si>
  <si>
    <t>Bu 2009</t>
  </si>
  <si>
    <t>Bu 2010</t>
  </si>
  <si>
    <t>U 2010</t>
  </si>
  <si>
    <t>Bu 2011</t>
  </si>
  <si>
    <t>U 2011</t>
  </si>
  <si>
    <t>Bu 2012</t>
  </si>
  <si>
    <t>antal hushåll</t>
  </si>
  <si>
    <t>årsavgift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</si>
</sst>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1"/>
      <color indexed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2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" fontId="2" fillId="0" borderId="1" xfId="0" applyNumberFormat="1" applyFont="1" applyBorder="1"/>
    <xf numFmtId="0" fontId="2" fillId="0" borderId="8" xfId="0" applyFont="1" applyBorder="1"/>
    <xf numFmtId="0" fontId="0" fillId="0" borderId="8" xfId="0" applyBorder="1"/>
    <xf numFmtId="0" fontId="2" fillId="0" borderId="7" xfId="0" applyFont="1" applyBorder="1"/>
    <xf numFmtId="3" fontId="0" fillId="0" borderId="5" xfId="0" applyNumberFormat="1" applyBorder="1"/>
    <xf numFmtId="3" fontId="0" fillId="0" borderId="1" xfId="0" applyNumberFormat="1" applyBorder="1"/>
    <xf numFmtId="3" fontId="0" fillId="0" borderId="7" xfId="0" applyNumberFormat="1" applyBorder="1"/>
    <xf numFmtId="3" fontId="0" fillId="0" borderId="6" xfId="0" applyNumberFormat="1" applyBorder="1"/>
    <xf numFmtId="4" fontId="0" fillId="0" borderId="7" xfId="0" applyNumberFormat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2" xfId="0" applyBorder="1"/>
    <xf numFmtId="3" fontId="0" fillId="0" borderId="2" xfId="0" applyNumberFormat="1" applyBorder="1"/>
    <xf numFmtId="0" fontId="0" fillId="0" borderId="9" xfId="0" applyBorder="1"/>
    <xf numFmtId="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0" borderId="3" xfId="0" applyBorder="1"/>
    <xf numFmtId="0" fontId="0" fillId="0" borderId="8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13" xfId="0" applyBorder="1"/>
    <xf numFmtId="0" fontId="0" fillId="0" borderId="6" xfId="0" applyBorder="1"/>
    <xf numFmtId="0" fontId="0" fillId="0" borderId="8" xfId="0" applyFill="1" applyBorder="1"/>
    <xf numFmtId="0" fontId="3" fillId="0" borderId="0" xfId="0" applyFont="1"/>
    <xf numFmtId="1" fontId="0" fillId="0" borderId="13" xfId="0" applyNumberFormat="1" applyBorder="1"/>
    <xf numFmtId="1" fontId="0" fillId="0" borderId="12" xfId="0" applyNumberFormat="1" applyBorder="1"/>
    <xf numFmtId="1" fontId="0" fillId="0" borderId="7" xfId="0" applyNumberFormat="1" applyBorder="1"/>
    <xf numFmtId="1" fontId="0" fillId="0" borderId="11" xfId="0" applyNumberFormat="1" applyBorder="1"/>
    <xf numFmtId="0" fontId="0" fillId="3" borderId="8" xfId="0" applyFill="1" applyBorder="1"/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3" workbookViewId="0">
      <selection activeCell="M8" sqref="M8"/>
    </sheetView>
  </sheetViews>
  <sheetFormatPr defaultRowHeight="15" x14ac:dyDescent="0.25"/>
  <cols>
    <col min="1" max="1" width="14.42578125" customWidth="1"/>
    <col min="2" max="2" width="9.140625" customWidth="1"/>
    <col min="3" max="3" width="9.7109375" customWidth="1"/>
    <col min="4" max="4" width="13" hidden="1" customWidth="1"/>
    <col min="5" max="5" width="9.28515625" customWidth="1"/>
    <col min="6" max="6" width="12.28515625" hidden="1" customWidth="1"/>
    <col min="7" max="7" width="8.7109375" customWidth="1"/>
    <col min="8" max="8" width="8.140625" customWidth="1"/>
    <col min="9" max="9" width="8" customWidth="1"/>
    <col min="10" max="10" width="7.140625" customWidth="1"/>
    <col min="11" max="12" width="11.42578125" customWidth="1"/>
    <col min="13" max="14" width="9.7109375" customWidth="1"/>
  </cols>
  <sheetData>
    <row r="1" spans="1:13" x14ac:dyDescent="0.25">
      <c r="I1" s="22"/>
      <c r="J1" s="22"/>
    </row>
    <row r="2" spans="1:13" ht="18" x14ac:dyDescent="0.25">
      <c r="E2" s="1" t="s">
        <v>0</v>
      </c>
      <c r="I2" s="22"/>
      <c r="J2" s="22"/>
    </row>
    <row r="3" spans="1:13" ht="18" x14ac:dyDescent="0.25">
      <c r="A3" t="s">
        <v>24</v>
      </c>
      <c r="C3" s="1" t="s">
        <v>23</v>
      </c>
      <c r="I3" s="22"/>
      <c r="J3" s="22"/>
    </row>
    <row r="4" spans="1:13" ht="18" x14ac:dyDescent="0.25">
      <c r="B4" s="1"/>
    </row>
    <row r="5" spans="1:13" x14ac:dyDescent="0.25">
      <c r="A5" s="2"/>
      <c r="B5" s="3" t="s">
        <v>26</v>
      </c>
      <c r="C5" s="2" t="s">
        <v>27</v>
      </c>
      <c r="D5" s="2" t="s">
        <v>1</v>
      </c>
      <c r="E5" s="3" t="s">
        <v>28</v>
      </c>
      <c r="F5" s="2" t="s">
        <v>21</v>
      </c>
      <c r="G5" s="3" t="s">
        <v>29</v>
      </c>
      <c r="H5" s="46" t="s">
        <v>30</v>
      </c>
      <c r="I5" s="2" t="s">
        <v>31</v>
      </c>
      <c r="J5" s="21" t="s">
        <v>32</v>
      </c>
      <c r="K5" s="21" t="s">
        <v>33</v>
      </c>
      <c r="L5" s="45"/>
    </row>
    <row r="6" spans="1:13" x14ac:dyDescent="0.25">
      <c r="A6" s="4" t="s">
        <v>2</v>
      </c>
      <c r="B6" s="5"/>
      <c r="C6" s="5"/>
      <c r="D6" s="5"/>
      <c r="E6" s="5"/>
      <c r="F6" s="5"/>
      <c r="G6" s="5"/>
      <c r="H6" s="5"/>
      <c r="I6" s="23"/>
      <c r="J6" s="35"/>
      <c r="K6" s="36"/>
      <c r="L6">
        <v>28</v>
      </c>
      <c r="M6" t="s">
        <v>34</v>
      </c>
    </row>
    <row r="7" spans="1:13" x14ac:dyDescent="0.25">
      <c r="A7" s="5" t="s">
        <v>3</v>
      </c>
      <c r="B7" s="5">
        <v>87200</v>
      </c>
      <c r="C7" s="5">
        <v>84000</v>
      </c>
      <c r="D7" s="5">
        <v>84000</v>
      </c>
      <c r="E7" s="5">
        <v>112000</v>
      </c>
      <c r="F7" s="5">
        <v>112000</v>
      </c>
      <c r="G7" s="5">
        <v>112000</v>
      </c>
      <c r="H7" s="17">
        <v>106000</v>
      </c>
      <c r="I7" s="24">
        <v>112000</v>
      </c>
      <c r="J7" s="30">
        <v>118000</v>
      </c>
      <c r="K7" s="33">
        <f>SUM(L6*L7)</f>
        <v>128800</v>
      </c>
      <c r="L7" s="39">
        <v>4600</v>
      </c>
      <c r="M7" t="s">
        <v>35</v>
      </c>
    </row>
    <row r="8" spans="1:13" x14ac:dyDescent="0.25">
      <c r="A8" s="5" t="s">
        <v>4</v>
      </c>
      <c r="B8" s="5">
        <v>9544</v>
      </c>
      <c r="C8" s="5">
        <v>1500</v>
      </c>
      <c r="D8" s="5">
        <v>1793</v>
      </c>
      <c r="E8" s="5">
        <v>1500</v>
      </c>
      <c r="F8" s="5">
        <v>0</v>
      </c>
      <c r="G8" s="5">
        <v>4000</v>
      </c>
      <c r="H8" s="5">
        <v>192</v>
      </c>
      <c r="I8" s="23">
        <v>2000</v>
      </c>
      <c r="J8" s="35">
        <v>0</v>
      </c>
      <c r="K8" s="36">
        <v>2000</v>
      </c>
    </row>
    <row r="9" spans="1:13" x14ac:dyDescent="0.25">
      <c r="A9" s="6" t="s">
        <v>22</v>
      </c>
      <c r="B9" s="5">
        <v>0</v>
      </c>
      <c r="C9" s="5">
        <v>0</v>
      </c>
      <c r="D9" s="5"/>
      <c r="E9" s="5">
        <v>0</v>
      </c>
      <c r="F9" s="5"/>
      <c r="G9" s="5">
        <v>42000</v>
      </c>
      <c r="H9" s="5">
        <v>42000</v>
      </c>
      <c r="I9" s="23">
        <v>0</v>
      </c>
      <c r="J9" s="30">
        <v>0</v>
      </c>
      <c r="K9" s="33">
        <v>0</v>
      </c>
    </row>
    <row r="10" spans="1:13" ht="15.75" thickBot="1" x14ac:dyDescent="0.3">
      <c r="A10" s="7" t="s">
        <v>6</v>
      </c>
      <c r="B10" s="7">
        <v>0</v>
      </c>
      <c r="C10" s="7">
        <v>0</v>
      </c>
      <c r="D10" s="7"/>
      <c r="E10" s="7">
        <v>0</v>
      </c>
      <c r="F10" s="7"/>
      <c r="G10" s="7">
        <v>0</v>
      </c>
      <c r="H10" s="7"/>
      <c r="I10" s="25"/>
      <c r="J10" s="29">
        <v>0</v>
      </c>
      <c r="K10" s="32">
        <v>0</v>
      </c>
    </row>
    <row r="11" spans="1:13" ht="15.75" thickBot="1" x14ac:dyDescent="0.3">
      <c r="A11" s="8" t="s">
        <v>7</v>
      </c>
      <c r="B11" s="9">
        <f>B7+B8+B9+B10</f>
        <v>96744</v>
      </c>
      <c r="C11" s="9">
        <f>C7+C8+C9+C10</f>
        <v>85500</v>
      </c>
      <c r="D11" s="10">
        <f>D7+D8+D9+D10</f>
        <v>85793</v>
      </c>
      <c r="E11" s="9">
        <f>E7+E8+E9+E10</f>
        <v>113500</v>
      </c>
      <c r="F11" s="10">
        <f>F7+F8+F9+F10</f>
        <v>112000</v>
      </c>
      <c r="G11" s="16">
        <v>158000</v>
      </c>
      <c r="H11" s="19">
        <v>148192</v>
      </c>
      <c r="I11" s="26">
        <v>114000</v>
      </c>
      <c r="J11" s="37">
        <f>SUM(J7:J10)</f>
        <v>118000</v>
      </c>
      <c r="K11" s="38">
        <f>SUM(K7:K10)</f>
        <v>130800</v>
      </c>
    </row>
    <row r="12" spans="1:13" x14ac:dyDescent="0.25">
      <c r="A12" s="11"/>
      <c r="B12" s="11"/>
      <c r="C12" s="11"/>
      <c r="D12" s="11"/>
      <c r="E12" s="11"/>
      <c r="F12" s="11"/>
      <c r="G12" s="11"/>
      <c r="H12" s="11"/>
      <c r="I12" s="27"/>
      <c r="J12" s="31"/>
      <c r="K12" s="34"/>
    </row>
    <row r="13" spans="1:13" x14ac:dyDescent="0.25">
      <c r="A13" s="12" t="s">
        <v>8</v>
      </c>
      <c r="B13" s="5"/>
      <c r="C13" s="5"/>
      <c r="D13" s="5"/>
      <c r="E13" s="5"/>
      <c r="F13" s="5"/>
      <c r="G13" s="5"/>
      <c r="H13" s="5"/>
      <c r="I13" s="23"/>
      <c r="J13" s="35"/>
      <c r="K13" s="36"/>
    </row>
    <row r="14" spans="1:13" x14ac:dyDescent="0.25">
      <c r="A14" s="6" t="s">
        <v>9</v>
      </c>
      <c r="B14" s="5">
        <v>6950</v>
      </c>
      <c r="C14" s="5">
        <v>8000</v>
      </c>
      <c r="D14" s="5">
        <v>8422</v>
      </c>
      <c r="E14" s="5">
        <v>8500</v>
      </c>
      <c r="F14" s="5">
        <v>9508</v>
      </c>
      <c r="G14" s="5">
        <v>14000</v>
      </c>
      <c r="H14" s="17">
        <v>13537</v>
      </c>
      <c r="I14" s="24">
        <v>14000</v>
      </c>
      <c r="J14" s="35">
        <v>11919</v>
      </c>
      <c r="K14" s="36">
        <v>12000</v>
      </c>
      <c r="L14" s="39"/>
    </row>
    <row r="15" spans="1:13" x14ac:dyDescent="0.25">
      <c r="A15" s="5" t="s">
        <v>10</v>
      </c>
      <c r="B15" s="5">
        <v>19534</v>
      </c>
      <c r="C15" s="5">
        <v>21700</v>
      </c>
      <c r="D15" s="5">
        <v>21926</v>
      </c>
      <c r="E15" s="5">
        <v>22000</v>
      </c>
      <c r="F15" s="5">
        <v>22800</v>
      </c>
      <c r="G15" s="17">
        <v>23000</v>
      </c>
      <c r="H15" s="17">
        <v>23497</v>
      </c>
      <c r="I15" s="24">
        <v>25000</v>
      </c>
      <c r="J15" s="30">
        <v>24657</v>
      </c>
      <c r="K15" s="33">
        <v>26000</v>
      </c>
    </row>
    <row r="16" spans="1:13" x14ac:dyDescent="0.25">
      <c r="A16" s="5" t="s">
        <v>11</v>
      </c>
      <c r="B16" s="5">
        <v>0</v>
      </c>
      <c r="C16" s="5">
        <v>4600</v>
      </c>
      <c r="D16" s="5">
        <v>4468</v>
      </c>
      <c r="E16" s="5">
        <v>2300</v>
      </c>
      <c r="F16" s="5">
        <v>2279</v>
      </c>
      <c r="G16" s="5">
        <v>2300</v>
      </c>
      <c r="H16" s="5">
        <v>2517</v>
      </c>
      <c r="I16" s="23">
        <v>3000</v>
      </c>
      <c r="J16" s="35">
        <v>2677</v>
      </c>
      <c r="K16" s="36">
        <v>3000</v>
      </c>
    </row>
    <row r="17" spans="1:12" x14ac:dyDescent="0.25">
      <c r="A17" s="5" t="s">
        <v>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23">
        <v>0</v>
      </c>
      <c r="J17" s="30">
        <v>0</v>
      </c>
      <c r="K17" s="33">
        <v>0</v>
      </c>
    </row>
    <row r="18" spans="1:12" x14ac:dyDescent="0.25">
      <c r="A18" s="5" t="s">
        <v>12</v>
      </c>
      <c r="B18" s="5">
        <v>0</v>
      </c>
      <c r="C18" s="5">
        <v>1000</v>
      </c>
      <c r="D18" s="5">
        <v>14767</v>
      </c>
      <c r="E18" s="5">
        <v>14000</v>
      </c>
      <c r="F18" s="5">
        <v>8066</v>
      </c>
      <c r="G18" s="17">
        <v>14000</v>
      </c>
      <c r="H18" s="17">
        <v>0</v>
      </c>
      <c r="I18" s="24">
        <v>0</v>
      </c>
      <c r="J18" s="35">
        <v>0</v>
      </c>
      <c r="K18" s="36">
        <v>6000</v>
      </c>
    </row>
    <row r="19" spans="1:12" x14ac:dyDescent="0.25">
      <c r="A19" s="5" t="s">
        <v>13</v>
      </c>
      <c r="B19" s="5">
        <v>17221</v>
      </c>
      <c r="C19" s="5">
        <v>18000</v>
      </c>
      <c r="D19" s="5">
        <v>18659</v>
      </c>
      <c r="E19" s="5">
        <v>19000</v>
      </c>
      <c r="F19" s="5">
        <v>15815</v>
      </c>
      <c r="G19" s="17">
        <v>16000</v>
      </c>
      <c r="H19" s="17">
        <v>11831</v>
      </c>
      <c r="I19" s="24">
        <v>13000</v>
      </c>
      <c r="J19" s="30">
        <v>10084</v>
      </c>
      <c r="K19" s="33">
        <v>13000</v>
      </c>
    </row>
    <row r="20" spans="1:12" x14ac:dyDescent="0.25">
      <c r="A20" s="5" t="s">
        <v>14</v>
      </c>
      <c r="B20" s="5">
        <v>22814</v>
      </c>
      <c r="C20" s="5">
        <v>24000</v>
      </c>
      <c r="D20" s="5">
        <v>16063</v>
      </c>
      <c r="E20" s="5">
        <v>24000</v>
      </c>
      <c r="F20" s="5">
        <v>26775</v>
      </c>
      <c r="G20" s="17">
        <v>45000</v>
      </c>
      <c r="H20" s="17">
        <v>59710</v>
      </c>
      <c r="I20" s="24">
        <v>40000</v>
      </c>
      <c r="J20" s="35">
        <v>47738</v>
      </c>
      <c r="K20" s="36">
        <v>42000</v>
      </c>
    </row>
    <row r="21" spans="1:12" x14ac:dyDescent="0.25">
      <c r="A21" s="5" t="s">
        <v>15</v>
      </c>
      <c r="B21" s="5">
        <v>45931</v>
      </c>
      <c r="C21" s="5">
        <v>10000</v>
      </c>
      <c r="D21" s="5">
        <v>14803</v>
      </c>
      <c r="E21" s="5">
        <v>15000</v>
      </c>
      <c r="F21" s="5">
        <v>22523</v>
      </c>
      <c r="G21" s="17">
        <v>15000</v>
      </c>
      <c r="H21" s="17">
        <v>595</v>
      </c>
      <c r="I21" s="24">
        <v>10000</v>
      </c>
      <c r="J21" s="42">
        <v>20885.099999999999</v>
      </c>
      <c r="K21" s="33">
        <v>12000</v>
      </c>
    </row>
    <row r="22" spans="1:12" x14ac:dyDescent="0.25">
      <c r="A22" s="5" t="s">
        <v>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17">
        <v>0</v>
      </c>
      <c r="H22" s="5">
        <v>0</v>
      </c>
      <c r="I22" s="23">
        <v>0</v>
      </c>
      <c r="J22" s="35">
        <v>0</v>
      </c>
      <c r="K22" s="36">
        <v>0</v>
      </c>
    </row>
    <row r="23" spans="1:12" x14ac:dyDescent="0.25">
      <c r="A23" s="5" t="s">
        <v>16</v>
      </c>
      <c r="B23" s="5">
        <v>1828</v>
      </c>
      <c r="C23" s="5">
        <v>2000</v>
      </c>
      <c r="D23" s="5">
        <v>2263</v>
      </c>
      <c r="E23" s="5">
        <v>2000</v>
      </c>
      <c r="F23" s="5">
        <v>5369</v>
      </c>
      <c r="G23" s="5">
        <v>4000</v>
      </c>
      <c r="H23" s="5">
        <v>2149</v>
      </c>
      <c r="I23" s="23">
        <v>3000</v>
      </c>
      <c r="J23" s="30">
        <v>2338</v>
      </c>
      <c r="K23" s="33">
        <v>2500</v>
      </c>
    </row>
    <row r="24" spans="1:12" x14ac:dyDescent="0.25">
      <c r="A24" s="5" t="s">
        <v>17</v>
      </c>
      <c r="B24" s="5">
        <v>0</v>
      </c>
      <c r="C24" s="5">
        <v>0</v>
      </c>
      <c r="D24" s="5">
        <v>1172</v>
      </c>
      <c r="E24" s="5">
        <v>1200</v>
      </c>
      <c r="F24" s="5">
        <v>0</v>
      </c>
      <c r="G24" s="5">
        <v>1000</v>
      </c>
      <c r="H24" s="5">
        <v>0</v>
      </c>
      <c r="I24" s="23">
        <v>0</v>
      </c>
      <c r="J24" s="35">
        <v>0</v>
      </c>
      <c r="K24" s="36">
        <v>0</v>
      </c>
    </row>
    <row r="25" spans="1:12" ht="15.75" thickBot="1" x14ac:dyDescent="0.3">
      <c r="A25" s="7" t="s">
        <v>25</v>
      </c>
      <c r="B25" s="7">
        <v>409</v>
      </c>
      <c r="C25" s="7">
        <v>500</v>
      </c>
      <c r="D25" s="7">
        <v>433</v>
      </c>
      <c r="E25" s="7">
        <v>500</v>
      </c>
      <c r="F25" s="7">
        <v>475</v>
      </c>
      <c r="G25" s="7">
        <v>500</v>
      </c>
      <c r="H25" s="7">
        <v>455</v>
      </c>
      <c r="I25" s="25">
        <v>500</v>
      </c>
      <c r="J25" s="42">
        <v>3812.3</v>
      </c>
      <c r="K25" s="33">
        <v>2000</v>
      </c>
    </row>
    <row r="26" spans="1:12" ht="15.75" thickBot="1" x14ac:dyDescent="0.3">
      <c r="A26" s="8" t="s">
        <v>18</v>
      </c>
      <c r="B26" s="9">
        <v>73349</v>
      </c>
      <c r="C26" s="9">
        <f>SUM(C14:C25)</f>
        <v>89800</v>
      </c>
      <c r="D26" s="10">
        <f>D14+D15+D16+D17+D18+D19+D20+D21+D22+D23+D24+D25</f>
        <v>102976</v>
      </c>
      <c r="E26" s="9">
        <f>SUM(E14:E25)</f>
        <v>108500</v>
      </c>
      <c r="F26" s="10">
        <v>113610</v>
      </c>
      <c r="G26" s="16">
        <f>SUM(G14:G25)</f>
        <v>134800</v>
      </c>
      <c r="H26" s="19">
        <f>SUM(H14:H25)</f>
        <v>114291</v>
      </c>
      <c r="I26" s="26">
        <f>SUM(I14:I25)</f>
        <v>108500</v>
      </c>
      <c r="J26" s="41">
        <f>SUM(J14:J25)</f>
        <v>124110.40000000001</v>
      </c>
      <c r="K26" s="38">
        <f>SUM(K14:K25)</f>
        <v>118500</v>
      </c>
    </row>
    <row r="27" spans="1:12" ht="15.75" thickBot="1" x14ac:dyDescent="0.3">
      <c r="A27" s="13"/>
      <c r="B27" s="14"/>
      <c r="C27" s="14"/>
      <c r="D27" s="14"/>
      <c r="E27" s="14"/>
      <c r="F27" s="14"/>
      <c r="G27" s="14"/>
      <c r="H27" s="14"/>
      <c r="I27" s="28"/>
      <c r="J27" s="30"/>
      <c r="K27" s="33"/>
    </row>
    <row r="28" spans="1:12" ht="15.75" thickBot="1" x14ac:dyDescent="0.3">
      <c r="A28" s="8" t="s">
        <v>19</v>
      </c>
      <c r="B28" s="9">
        <f>B11-B26</f>
        <v>23395</v>
      </c>
      <c r="C28" s="9">
        <f>SUM(C11-C26)</f>
        <v>-4300</v>
      </c>
      <c r="D28" s="10">
        <f>D11-D26</f>
        <v>-17183</v>
      </c>
      <c r="E28" s="9">
        <f>E11-E26</f>
        <v>5000</v>
      </c>
      <c r="F28" s="10">
        <f>F11-F26</f>
        <v>-1610</v>
      </c>
      <c r="G28" s="16">
        <f>SUM(G11-G26)</f>
        <v>23200</v>
      </c>
      <c r="H28" s="19">
        <f>SUM(H11-H26)</f>
        <v>33901</v>
      </c>
      <c r="I28" s="26">
        <f>SUM(I11-I26)</f>
        <v>5500</v>
      </c>
      <c r="J28" s="41">
        <f>SUM(J11-J26)</f>
        <v>-6110.4000000000087</v>
      </c>
      <c r="K28" s="38">
        <f>SUM(K11-K26)</f>
        <v>12300</v>
      </c>
    </row>
    <row r="29" spans="1:12" x14ac:dyDescent="0.25">
      <c r="A29" s="15" t="s">
        <v>20</v>
      </c>
      <c r="B29" s="11">
        <v>49557</v>
      </c>
      <c r="C29" s="11"/>
      <c r="D29" s="11">
        <v>-17183</v>
      </c>
      <c r="E29" s="11"/>
      <c r="F29" s="20">
        <v>30683.71</v>
      </c>
      <c r="G29" s="18"/>
      <c r="H29" s="43">
        <v>64585.21</v>
      </c>
      <c r="I29" s="27"/>
      <c r="J29" s="44">
        <v>58474.81</v>
      </c>
      <c r="K29" s="34"/>
    </row>
    <row r="32" spans="1:12" x14ac:dyDescent="0.25">
      <c r="L32" s="40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</dc:creator>
  <cp:lastModifiedBy>Görtas</cp:lastModifiedBy>
  <cp:lastPrinted>2012-03-04T19:21:20Z</cp:lastPrinted>
  <dcterms:created xsi:type="dcterms:W3CDTF">2010-03-22T08:16:08Z</dcterms:created>
  <dcterms:modified xsi:type="dcterms:W3CDTF">2012-03-22T08:01:07Z</dcterms:modified>
</cp:coreProperties>
</file>