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90" windowWidth="14775" windowHeight="5325"/>
  </bookViews>
  <sheets>
    <sheet name="Blad1" sheetId="1" r:id="rId1"/>
    <sheet name="Blad2" sheetId="2" r:id="rId2"/>
    <sheet name="Blad3" sheetId="3" r:id="rId3"/>
  </sheets>
  <definedNames>
    <definedName name="_xlnm.Print_Area" localSheetId="1">Blad2!$A$1:$S$41</definedName>
  </definedNames>
  <calcPr calcId="145621"/>
</workbook>
</file>

<file path=xl/calcChain.xml><?xml version="1.0" encoding="utf-8"?>
<calcChain xmlns="http://schemas.openxmlformats.org/spreadsheetml/2006/main">
  <c r="C15" i="2" l="1"/>
  <c r="L19" i="2"/>
  <c r="G85" i="1" l="1"/>
  <c r="C84" i="1"/>
  <c r="E86" i="1"/>
  <c r="L9" i="2"/>
  <c r="C11" i="2"/>
  <c r="C12" i="2" l="1"/>
  <c r="C13" i="2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C88" i="1" s="1"/>
  <c r="I82" i="1"/>
  <c r="K82" i="1"/>
  <c r="D82" i="1"/>
  <c r="F82" i="1"/>
  <c r="G82" i="1"/>
  <c r="H82" i="1"/>
  <c r="J82" i="1"/>
  <c r="E82" i="1"/>
  <c r="C82" i="1"/>
  <c r="C85" i="1" l="1"/>
  <c r="C86" i="1" l="1"/>
</calcChain>
</file>

<file path=xl/sharedStrings.xml><?xml version="1.0" encoding="utf-8"?>
<sst xmlns="http://schemas.openxmlformats.org/spreadsheetml/2006/main" count="147" uniqueCount="91">
  <si>
    <t>Text</t>
  </si>
  <si>
    <t>Medlemsavg</t>
  </si>
  <si>
    <t>El</t>
  </si>
  <si>
    <t>Kabel TV</t>
  </si>
  <si>
    <t>Underhåll</t>
  </si>
  <si>
    <t>Försäkring</t>
  </si>
  <si>
    <t>Snöröjning</t>
  </si>
  <si>
    <t>Möten</t>
  </si>
  <si>
    <t>Övrigt</t>
  </si>
  <si>
    <t>Saldo PG</t>
  </si>
  <si>
    <t>Kredit</t>
  </si>
  <si>
    <t>Debet</t>
  </si>
  <si>
    <t>1/1 Ingående balans</t>
  </si>
  <si>
    <t>Utgående balans</t>
  </si>
  <si>
    <t>Summa</t>
  </si>
  <si>
    <t>Summa kredit</t>
  </si>
  <si>
    <t>Summa debet</t>
  </si>
  <si>
    <t>Resultat</t>
  </si>
  <si>
    <t>Utgående-ingående balans</t>
  </si>
  <si>
    <t>Verifik.</t>
  </si>
  <si>
    <t>Avgift konto</t>
  </si>
  <si>
    <t>Vattenfall</t>
  </si>
  <si>
    <t>Avgift Surftown</t>
  </si>
  <si>
    <t>Trädgårdsfixarna jan 2012</t>
  </si>
  <si>
    <t xml:space="preserve">                            Verifikationslista Dungen 2012</t>
  </si>
  <si>
    <t>Huddinge Sotningsdistrikt</t>
  </si>
  <si>
    <t>Trädgårdsfixarna  Dec 2011</t>
  </si>
  <si>
    <t>Trädgårdsfixarna febr 2012</t>
  </si>
  <si>
    <t>Com Hem</t>
  </si>
  <si>
    <r>
      <t xml:space="preserve">Avgift Surftown </t>
    </r>
    <r>
      <rPr>
        <sz val="11"/>
        <color indexed="10"/>
        <rFont val="Calibri"/>
        <family val="2"/>
      </rPr>
      <t>MAKULERAD</t>
    </r>
  </si>
  <si>
    <t>Avgift pg</t>
  </si>
  <si>
    <t>Färg till staket</t>
  </si>
  <si>
    <t>Trädgårdsfixarna (sopning)</t>
  </si>
  <si>
    <t>Staketmaterial</t>
  </si>
  <si>
    <t>Färg staket</t>
  </si>
  <si>
    <t>Södermalms Trädgårdsmaskiner</t>
  </si>
  <si>
    <t>Årsavgift  Hus 22</t>
  </si>
  <si>
    <t>Årsavgift  hus 01</t>
  </si>
  <si>
    <t>Förtäring städdag 21/4</t>
  </si>
  <si>
    <t>Årsavgift hus 21</t>
  </si>
  <si>
    <t>Årsavgift hus  28</t>
  </si>
  <si>
    <t>Årsavgifter hus 12,5,14,4,27,2,9,15,6,13</t>
  </si>
  <si>
    <t xml:space="preserve">Elavgift hus 22 </t>
  </si>
  <si>
    <t>Elavgift hus 6</t>
  </si>
  <si>
    <r>
      <t xml:space="preserve">Årsavgift hus 16  </t>
    </r>
    <r>
      <rPr>
        <sz val="11"/>
        <color indexed="10"/>
        <rFont val="Calibri"/>
        <family val="2"/>
      </rPr>
      <t>Påmind om +2600</t>
    </r>
  </si>
  <si>
    <t>Trädgårdsfixarna april 2012</t>
  </si>
  <si>
    <t>Avgift  konto</t>
  </si>
  <si>
    <t>Årsavgift 20,3,25,11,8,23,7,24,26,18,+el</t>
  </si>
  <si>
    <t>Elavgift  hus 4</t>
  </si>
  <si>
    <t>Elavgift hus 14</t>
  </si>
  <si>
    <t>Elavgift hus 25</t>
  </si>
  <si>
    <t>Elavgift hus 7</t>
  </si>
  <si>
    <t xml:space="preserve">Elavgift hus 2 </t>
  </si>
  <si>
    <t>Årsavgifter hus 10,17,19</t>
  </si>
  <si>
    <t xml:space="preserve">Avgift konto </t>
  </si>
  <si>
    <t xml:space="preserve">Com Hem </t>
  </si>
  <si>
    <t>PRE skylt</t>
  </si>
  <si>
    <t>Förvaringsmaterial</t>
  </si>
  <si>
    <t>Elavgift hus 21+8</t>
  </si>
  <si>
    <t>Batterier till koddosa</t>
  </si>
  <si>
    <t>Hus 16 resterande avgift</t>
  </si>
  <si>
    <t>Hus 25 utlägg för  Sölve 90 år</t>
  </si>
  <si>
    <t>Hus 25 blomma till Sölve 90 år</t>
  </si>
  <si>
    <t>Avgift</t>
  </si>
  <si>
    <t>Container HS12(Utplacering)</t>
  </si>
  <si>
    <t>Försäkring IF</t>
  </si>
  <si>
    <t>Container HS2012 Foria</t>
  </si>
  <si>
    <t>Container  VS 2012 Foria</t>
  </si>
  <si>
    <t>Trädgårdsfixarna</t>
  </si>
  <si>
    <t>Kontorsmaterial</t>
  </si>
  <si>
    <t>tom. ver 74</t>
  </si>
  <si>
    <t xml:space="preserve">                  El</t>
  </si>
  <si>
    <t xml:space="preserve">  </t>
  </si>
  <si>
    <t>28 fastigheter</t>
  </si>
  <si>
    <t>ComHem</t>
  </si>
  <si>
    <t>Husavg.</t>
  </si>
  <si>
    <t>staket</t>
  </si>
  <si>
    <t>Container</t>
  </si>
  <si>
    <t>If</t>
  </si>
  <si>
    <t>Sandsop-</t>
  </si>
  <si>
    <t>Förtäring</t>
  </si>
  <si>
    <t>Kontor</t>
  </si>
  <si>
    <t>Surf</t>
  </si>
  <si>
    <t>Budget 2013</t>
  </si>
  <si>
    <t>Utgående balans 31/12</t>
  </si>
  <si>
    <t xml:space="preserve">    Saldo </t>
  </si>
  <si>
    <t>4000/fast.</t>
  </si>
  <si>
    <t>förutom staket</t>
  </si>
  <si>
    <t>Inget underhåll</t>
  </si>
  <si>
    <t>Arne/ kassör</t>
  </si>
  <si>
    <t>4600/fast.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</si>
</sst>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Border="1"/>
    <xf numFmtId="4" fontId="0" fillId="0" borderId="1" xfId="0" applyNumberFormat="1" applyBorder="1"/>
    <xf numFmtId="16" fontId="0" fillId="0" borderId="1" xfId="0" applyNumberFormat="1" applyBorder="1"/>
    <xf numFmtId="3" fontId="0" fillId="0" borderId="1" xfId="0" applyNumberFormat="1" applyBorder="1"/>
    <xf numFmtId="4" fontId="0" fillId="0" borderId="0" xfId="0" applyNumberFormat="1"/>
    <xf numFmtId="0" fontId="3" fillId="0" borderId="1" xfId="0" applyFont="1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Border="1"/>
    <xf numFmtId="4" fontId="0" fillId="0" borderId="0" xfId="0" applyNumberForma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0" fontId="0" fillId="0" borderId="5" xfId="0" applyBorder="1"/>
    <xf numFmtId="0" fontId="0" fillId="0" borderId="3" xfId="0" applyBorder="1"/>
    <xf numFmtId="0" fontId="0" fillId="2" borderId="6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8" xfId="0" applyFill="1" applyBorder="1"/>
    <xf numFmtId="4" fontId="6" fillId="0" borderId="3" xfId="0" applyNumberFormat="1" applyFont="1" applyBorder="1"/>
    <xf numFmtId="0" fontId="6" fillId="0" borderId="0" xfId="0" applyFont="1"/>
    <xf numFmtId="0" fontId="0" fillId="2" borderId="8" xfId="0" applyFill="1" applyBorder="1"/>
    <xf numFmtId="0" fontId="0" fillId="0" borderId="0" xfId="0" applyFont="1"/>
    <xf numFmtId="4" fontId="0" fillId="0" borderId="1" xfId="0" applyNumberFormat="1" applyFont="1" applyBorder="1"/>
    <xf numFmtId="0" fontId="0" fillId="0" borderId="0" xfId="0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16</xdr:row>
      <xdr:rowOff>38100</xdr:rowOff>
    </xdr:from>
    <xdr:to>
      <xdr:col>2</xdr:col>
      <xdr:colOff>714375</xdr:colOff>
      <xdr:row>17</xdr:row>
      <xdr:rowOff>352425</xdr:rowOff>
    </xdr:to>
    <xdr:cxnSp macro="">
      <xdr:nvCxnSpPr>
        <xdr:cNvPr id="3" name="Rak pil 2"/>
        <xdr:cNvCxnSpPr/>
      </xdr:nvCxnSpPr>
      <xdr:spPr>
        <a:xfrm flipH="1">
          <a:off x="2962275" y="3438525"/>
          <a:ext cx="9525" cy="504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15</xdr:row>
      <xdr:rowOff>114300</xdr:rowOff>
    </xdr:from>
    <xdr:to>
      <xdr:col>3</xdr:col>
      <xdr:colOff>438150</xdr:colOff>
      <xdr:row>17</xdr:row>
      <xdr:rowOff>333375</xdr:rowOff>
    </xdr:to>
    <xdr:cxnSp macro="">
      <xdr:nvCxnSpPr>
        <xdr:cNvPr id="8" name="Rak pil 7"/>
        <xdr:cNvCxnSpPr/>
      </xdr:nvCxnSpPr>
      <xdr:spPr>
        <a:xfrm>
          <a:off x="3600450" y="3324225"/>
          <a:ext cx="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13</xdr:row>
      <xdr:rowOff>133350</xdr:rowOff>
    </xdr:from>
    <xdr:to>
      <xdr:col>4</xdr:col>
      <xdr:colOff>314325</xdr:colOff>
      <xdr:row>18</xdr:row>
      <xdr:rowOff>38100</xdr:rowOff>
    </xdr:to>
    <xdr:cxnSp macro="">
      <xdr:nvCxnSpPr>
        <xdr:cNvPr id="9" name="Rak pil 8"/>
        <xdr:cNvCxnSpPr/>
      </xdr:nvCxnSpPr>
      <xdr:spPr>
        <a:xfrm>
          <a:off x="4076700" y="2819400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13</xdr:row>
      <xdr:rowOff>95250</xdr:rowOff>
    </xdr:from>
    <xdr:to>
      <xdr:col>5</xdr:col>
      <xdr:colOff>361950</xdr:colOff>
      <xdr:row>18</xdr:row>
      <xdr:rowOff>0</xdr:rowOff>
    </xdr:to>
    <xdr:cxnSp macro="">
      <xdr:nvCxnSpPr>
        <xdr:cNvPr id="10" name="Rak pil 9"/>
        <xdr:cNvCxnSpPr/>
      </xdr:nvCxnSpPr>
      <xdr:spPr>
        <a:xfrm>
          <a:off x="4733925" y="2781300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13</xdr:row>
      <xdr:rowOff>104775</xdr:rowOff>
    </xdr:from>
    <xdr:to>
      <xdr:col>6</xdr:col>
      <xdr:colOff>447675</xdr:colOff>
      <xdr:row>18</xdr:row>
      <xdr:rowOff>9525</xdr:rowOff>
    </xdr:to>
    <xdr:cxnSp macro="">
      <xdr:nvCxnSpPr>
        <xdr:cNvPr id="11" name="Rak pil 10"/>
        <xdr:cNvCxnSpPr/>
      </xdr:nvCxnSpPr>
      <xdr:spPr>
        <a:xfrm>
          <a:off x="5543550" y="2790825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13</xdr:row>
      <xdr:rowOff>133350</xdr:rowOff>
    </xdr:from>
    <xdr:to>
      <xdr:col>8</xdr:col>
      <xdr:colOff>428625</xdr:colOff>
      <xdr:row>18</xdr:row>
      <xdr:rowOff>38100</xdr:rowOff>
    </xdr:to>
    <xdr:cxnSp macro="">
      <xdr:nvCxnSpPr>
        <xdr:cNvPr id="12" name="Rak pil 11"/>
        <xdr:cNvCxnSpPr/>
      </xdr:nvCxnSpPr>
      <xdr:spPr>
        <a:xfrm>
          <a:off x="6981825" y="2819400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14</xdr:row>
      <xdr:rowOff>9525</xdr:rowOff>
    </xdr:from>
    <xdr:to>
      <xdr:col>7</xdr:col>
      <xdr:colOff>428625</xdr:colOff>
      <xdr:row>17</xdr:row>
      <xdr:rowOff>342900</xdr:rowOff>
    </xdr:to>
    <xdr:cxnSp macro="">
      <xdr:nvCxnSpPr>
        <xdr:cNvPr id="13" name="Rak pil 12"/>
        <xdr:cNvCxnSpPr/>
      </xdr:nvCxnSpPr>
      <xdr:spPr>
        <a:xfrm>
          <a:off x="6286500" y="2886075"/>
          <a:ext cx="0" cy="904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123825</xdr:rowOff>
    </xdr:from>
    <xdr:to>
      <xdr:col>10</xdr:col>
      <xdr:colOff>314325</xdr:colOff>
      <xdr:row>18</xdr:row>
      <xdr:rowOff>28575</xdr:rowOff>
    </xdr:to>
    <xdr:cxnSp macro="">
      <xdr:nvCxnSpPr>
        <xdr:cNvPr id="14" name="Rak pil 13"/>
        <xdr:cNvCxnSpPr/>
      </xdr:nvCxnSpPr>
      <xdr:spPr>
        <a:xfrm>
          <a:off x="8220075" y="2809875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123825</xdr:rowOff>
    </xdr:from>
    <xdr:to>
      <xdr:col>9</xdr:col>
      <xdr:colOff>314325</xdr:colOff>
      <xdr:row>18</xdr:row>
      <xdr:rowOff>28575</xdr:rowOff>
    </xdr:to>
    <xdr:cxnSp macro="">
      <xdr:nvCxnSpPr>
        <xdr:cNvPr id="15" name="Rak pil 14"/>
        <xdr:cNvCxnSpPr/>
      </xdr:nvCxnSpPr>
      <xdr:spPr>
        <a:xfrm>
          <a:off x="7610475" y="2809875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13</xdr:row>
      <xdr:rowOff>133350</xdr:rowOff>
    </xdr:from>
    <xdr:to>
      <xdr:col>11</xdr:col>
      <xdr:colOff>304800</xdr:colOff>
      <xdr:row>18</xdr:row>
      <xdr:rowOff>38100</xdr:rowOff>
    </xdr:to>
    <xdr:cxnSp macro="">
      <xdr:nvCxnSpPr>
        <xdr:cNvPr id="16" name="Rak pil 15"/>
        <xdr:cNvCxnSpPr/>
      </xdr:nvCxnSpPr>
      <xdr:spPr>
        <a:xfrm>
          <a:off x="8820150" y="2819400"/>
          <a:ext cx="9525" cy="1028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1181100</xdr:colOff>
      <xdr:row>11</xdr:row>
      <xdr:rowOff>323850</xdr:rowOff>
    </xdr:from>
    <xdr:to>
      <xdr:col>4</xdr:col>
      <xdr:colOff>447675</xdr:colOff>
      <xdr:row>21</xdr:row>
      <xdr:rowOff>9525</xdr:rowOff>
    </xdr:to>
    <xdr:cxnSp macro="">
      <xdr:nvCxnSpPr>
        <xdr:cNvPr id="28" name="Rak pil 27"/>
        <xdr:cNvCxnSpPr/>
      </xdr:nvCxnSpPr>
      <xdr:spPr>
        <a:xfrm flipV="1">
          <a:off x="1657350" y="2457450"/>
          <a:ext cx="2562225" cy="2076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11</xdr:row>
      <xdr:rowOff>352425</xdr:rowOff>
    </xdr:from>
    <xdr:to>
      <xdr:col>11</xdr:col>
      <xdr:colOff>238125</xdr:colOff>
      <xdr:row>12</xdr:row>
      <xdr:rowOff>0</xdr:rowOff>
    </xdr:to>
    <xdr:cxnSp macro="">
      <xdr:nvCxnSpPr>
        <xdr:cNvPr id="30" name="Rak pil 29"/>
        <xdr:cNvCxnSpPr/>
      </xdr:nvCxnSpPr>
      <xdr:spPr>
        <a:xfrm>
          <a:off x="4210050" y="2486025"/>
          <a:ext cx="45529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11</xdr:row>
      <xdr:rowOff>333375</xdr:rowOff>
    </xdr:from>
    <xdr:to>
      <xdr:col>14</xdr:col>
      <xdr:colOff>190500</xdr:colOff>
      <xdr:row>21</xdr:row>
      <xdr:rowOff>171450</xdr:rowOff>
    </xdr:to>
    <xdr:cxnSp macro="">
      <xdr:nvCxnSpPr>
        <xdr:cNvPr id="32" name="Rak pil 31"/>
        <xdr:cNvCxnSpPr/>
      </xdr:nvCxnSpPr>
      <xdr:spPr>
        <a:xfrm>
          <a:off x="8715375" y="2466975"/>
          <a:ext cx="1828800" cy="2228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52" zoomScaleNormal="100" workbookViewId="0">
      <selection activeCell="G88" sqref="G88"/>
    </sheetView>
  </sheetViews>
  <sheetFormatPr defaultRowHeight="15" x14ac:dyDescent="0.25"/>
  <cols>
    <col min="2" max="2" width="35" customWidth="1"/>
    <col min="3" max="3" width="12.5703125" customWidth="1"/>
    <col min="4" max="4" width="11.140625" customWidth="1"/>
    <col min="5" max="5" width="8.85546875" customWidth="1"/>
    <col min="6" max="6" width="9.85546875" customWidth="1"/>
    <col min="7" max="7" width="13.140625" customWidth="1"/>
    <col min="8" max="8" width="11.140625" customWidth="1"/>
    <col min="9" max="9" width="8.85546875" customWidth="1"/>
    <col min="10" max="10" width="8.140625" customWidth="1"/>
    <col min="11" max="11" width="10" customWidth="1"/>
    <col min="12" max="12" width="12.140625" customWidth="1"/>
  </cols>
  <sheetData>
    <row r="1" spans="1:12" ht="18" x14ac:dyDescent="0.25">
      <c r="C1" s="1" t="s">
        <v>24</v>
      </c>
      <c r="I1" t="s">
        <v>70</v>
      </c>
    </row>
    <row r="3" spans="1:12" x14ac:dyDescent="0.25">
      <c r="A3" s="4" t="s">
        <v>19</v>
      </c>
      <c r="B3" s="2" t="s">
        <v>0</v>
      </c>
      <c r="C3" s="2" t="s">
        <v>1</v>
      </c>
      <c r="D3" s="3" t="s">
        <v>2</v>
      </c>
      <c r="E3" s="4"/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</row>
    <row r="4" spans="1:12" x14ac:dyDescent="0.25">
      <c r="A4" s="4"/>
      <c r="B4" s="2"/>
      <c r="C4" s="2" t="s">
        <v>10</v>
      </c>
      <c r="D4" s="2" t="s">
        <v>11</v>
      </c>
      <c r="E4" s="2" t="s">
        <v>10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  <c r="L4" s="2"/>
    </row>
    <row r="5" spans="1:12" x14ac:dyDescent="0.25">
      <c r="A5" s="12">
        <v>5</v>
      </c>
      <c r="B5" s="5" t="s">
        <v>12</v>
      </c>
      <c r="C5" s="5"/>
      <c r="D5" s="5"/>
      <c r="E5" s="5"/>
      <c r="F5" s="5"/>
      <c r="G5" s="5"/>
      <c r="H5" s="5"/>
      <c r="I5" s="5"/>
      <c r="J5" s="5"/>
      <c r="K5" s="5"/>
      <c r="L5" s="6">
        <v>58474.81</v>
      </c>
    </row>
    <row r="6" spans="1:12" x14ac:dyDescent="0.25">
      <c r="A6" s="13">
        <v>6</v>
      </c>
      <c r="B6" s="5" t="s">
        <v>20</v>
      </c>
      <c r="C6" s="5"/>
      <c r="D6" s="5"/>
      <c r="E6" s="5"/>
      <c r="F6" s="5"/>
      <c r="G6" s="5"/>
      <c r="H6" s="5"/>
      <c r="I6" s="5"/>
      <c r="J6" s="5"/>
      <c r="K6" s="5">
        <v>454.5</v>
      </c>
      <c r="L6" s="6">
        <f t="shared" ref="L6:L33" si="0">L5+C6-D6+E6-F6-G6-H6-I6-J6-K6</f>
        <v>58020.31</v>
      </c>
    </row>
    <row r="7" spans="1:12" x14ac:dyDescent="0.25">
      <c r="A7" s="12">
        <v>7</v>
      </c>
      <c r="B7" s="5" t="s">
        <v>22</v>
      </c>
      <c r="C7" s="5"/>
      <c r="D7" s="5"/>
      <c r="E7" s="5"/>
      <c r="F7" s="5"/>
      <c r="G7" s="5"/>
      <c r="H7" s="5"/>
      <c r="I7" s="5"/>
      <c r="J7" s="5"/>
      <c r="K7" s="5">
        <v>465</v>
      </c>
      <c r="L7" s="6">
        <f t="shared" si="0"/>
        <v>57555.31</v>
      </c>
    </row>
    <row r="8" spans="1:12" x14ac:dyDescent="0.25">
      <c r="A8" s="13">
        <v>8</v>
      </c>
      <c r="B8" s="7" t="s">
        <v>21</v>
      </c>
      <c r="C8" s="5"/>
      <c r="D8" s="5">
        <v>945</v>
      </c>
      <c r="E8" s="5"/>
      <c r="F8" s="5"/>
      <c r="G8" s="5"/>
      <c r="H8" s="5"/>
      <c r="I8" s="5"/>
      <c r="J8" s="5"/>
      <c r="K8" s="5"/>
      <c r="L8" s="6">
        <f t="shared" si="0"/>
        <v>56610.31</v>
      </c>
    </row>
    <row r="9" spans="1:12" x14ac:dyDescent="0.25">
      <c r="A9" s="14">
        <v>9</v>
      </c>
      <c r="B9" s="7" t="s">
        <v>26</v>
      </c>
      <c r="C9" s="5"/>
      <c r="D9" s="5"/>
      <c r="E9" s="5"/>
      <c r="F9" s="5"/>
      <c r="G9" s="5"/>
      <c r="H9" s="5"/>
      <c r="I9" s="5">
        <v>10300</v>
      </c>
      <c r="J9" s="5"/>
      <c r="K9" s="5"/>
      <c r="L9" s="6">
        <f t="shared" si="0"/>
        <v>46310.31</v>
      </c>
    </row>
    <row r="10" spans="1:12" x14ac:dyDescent="0.25">
      <c r="A10" s="13">
        <v>10</v>
      </c>
      <c r="B10" s="7" t="s">
        <v>22</v>
      </c>
      <c r="C10" s="5"/>
      <c r="D10" s="5"/>
      <c r="E10" s="5"/>
      <c r="F10" s="5"/>
      <c r="G10" s="5"/>
      <c r="H10" s="5"/>
      <c r="I10" s="5"/>
      <c r="J10" s="5"/>
      <c r="K10" s="5">
        <v>130</v>
      </c>
      <c r="L10" s="6">
        <f t="shared" si="0"/>
        <v>46180.31</v>
      </c>
    </row>
    <row r="11" spans="1:12" x14ac:dyDescent="0.25">
      <c r="A11" s="14">
        <v>11</v>
      </c>
      <c r="B11" s="7" t="s">
        <v>23</v>
      </c>
      <c r="C11" s="5"/>
      <c r="D11" s="5"/>
      <c r="E11" s="5"/>
      <c r="F11" s="5"/>
      <c r="G11" s="5"/>
      <c r="H11" s="5"/>
      <c r="I11" s="5">
        <v>12553</v>
      </c>
      <c r="J11" s="5"/>
      <c r="K11" s="5"/>
      <c r="L11" s="6">
        <f t="shared" si="0"/>
        <v>33627.31</v>
      </c>
    </row>
    <row r="12" spans="1:12" x14ac:dyDescent="0.25">
      <c r="A12" s="13">
        <v>12</v>
      </c>
      <c r="B12" s="7" t="s">
        <v>21</v>
      </c>
      <c r="C12" s="5"/>
      <c r="D12" s="5">
        <v>966</v>
      </c>
      <c r="E12" s="5"/>
      <c r="F12" s="5"/>
      <c r="G12" s="5"/>
      <c r="H12" s="5"/>
      <c r="I12" s="5"/>
      <c r="J12" s="5"/>
      <c r="K12" s="5"/>
      <c r="L12" s="6">
        <f t="shared" si="0"/>
        <v>32661.309999999998</v>
      </c>
    </row>
    <row r="13" spans="1:12" x14ac:dyDescent="0.25">
      <c r="A13" s="14">
        <v>13</v>
      </c>
      <c r="B13" s="7" t="s">
        <v>29</v>
      </c>
      <c r="C13" s="5"/>
      <c r="D13" s="5"/>
      <c r="E13" s="5"/>
      <c r="F13" s="5"/>
      <c r="G13" s="5"/>
      <c r="H13" s="5"/>
      <c r="I13" s="8"/>
      <c r="J13" s="5"/>
      <c r="K13" s="10">
        <v>0</v>
      </c>
      <c r="L13" s="6">
        <f t="shared" si="0"/>
        <v>32661.309999999998</v>
      </c>
    </row>
    <row r="14" spans="1:12" x14ac:dyDescent="0.25">
      <c r="A14" s="13">
        <v>14</v>
      </c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>
        <v>875</v>
      </c>
      <c r="L14" s="6">
        <f t="shared" si="0"/>
        <v>31786.309999999998</v>
      </c>
    </row>
    <row r="15" spans="1:12" x14ac:dyDescent="0.25">
      <c r="A15" s="14">
        <v>15</v>
      </c>
      <c r="B15" s="5" t="s">
        <v>27</v>
      </c>
      <c r="C15" s="5"/>
      <c r="D15" s="5"/>
      <c r="E15" s="5"/>
      <c r="F15" s="5"/>
      <c r="G15" s="5"/>
      <c r="H15" s="5"/>
      <c r="I15" s="5">
        <v>12554</v>
      </c>
      <c r="J15" s="5"/>
      <c r="K15" s="5"/>
      <c r="L15" s="6">
        <f t="shared" si="0"/>
        <v>19232.309999999998</v>
      </c>
    </row>
    <row r="16" spans="1:12" x14ac:dyDescent="0.25">
      <c r="A16" s="13">
        <v>16</v>
      </c>
      <c r="B16" s="5" t="s">
        <v>20</v>
      </c>
      <c r="C16" s="5"/>
      <c r="D16" s="5"/>
      <c r="E16" s="5"/>
      <c r="F16" s="5"/>
      <c r="G16" s="5"/>
      <c r="H16" s="5"/>
      <c r="I16" s="5"/>
      <c r="J16" s="5"/>
      <c r="K16" s="5">
        <v>1.5</v>
      </c>
      <c r="L16" s="6">
        <f t="shared" si="0"/>
        <v>19230.809999999998</v>
      </c>
    </row>
    <row r="17" spans="1:12" x14ac:dyDescent="0.25">
      <c r="A17" s="14">
        <v>17</v>
      </c>
      <c r="B17" s="5" t="s">
        <v>28</v>
      </c>
      <c r="C17" s="5"/>
      <c r="D17" s="5"/>
      <c r="E17" s="5"/>
      <c r="F17" s="5">
        <v>6226</v>
      </c>
      <c r="G17" s="5"/>
      <c r="H17" s="5"/>
      <c r="I17" s="5"/>
      <c r="J17" s="5"/>
      <c r="K17" s="5"/>
      <c r="L17" s="6">
        <f>L16+C17-D17+E17-F17-G17-H17-I17-J17-K17</f>
        <v>13004.809999999998</v>
      </c>
    </row>
    <row r="18" spans="1:12" x14ac:dyDescent="0.25">
      <c r="A18" s="13">
        <v>18</v>
      </c>
      <c r="B18" s="5" t="s">
        <v>21</v>
      </c>
      <c r="C18" s="5"/>
      <c r="D18" s="5">
        <v>935</v>
      </c>
      <c r="E18" s="5"/>
      <c r="F18" s="5"/>
      <c r="G18" s="5"/>
      <c r="H18" s="5"/>
      <c r="I18" s="5"/>
      <c r="J18" s="5"/>
      <c r="K18" s="5"/>
      <c r="L18" s="6">
        <f t="shared" si="0"/>
        <v>12069.809999999998</v>
      </c>
    </row>
    <row r="19" spans="1:12" x14ac:dyDescent="0.25">
      <c r="A19" s="14">
        <v>19</v>
      </c>
      <c r="B19" s="5" t="s">
        <v>36</v>
      </c>
      <c r="C19" s="5">
        <v>4600</v>
      </c>
      <c r="D19" s="5"/>
      <c r="E19" s="5"/>
      <c r="F19" s="5"/>
      <c r="G19" s="5"/>
      <c r="H19" s="5"/>
      <c r="I19" s="5"/>
      <c r="J19" s="5"/>
      <c r="K19" s="5"/>
      <c r="L19" s="6">
        <f t="shared" si="0"/>
        <v>16669.809999999998</v>
      </c>
    </row>
    <row r="20" spans="1:12" x14ac:dyDescent="0.25">
      <c r="A20" s="13">
        <v>20</v>
      </c>
      <c r="B20" s="5" t="s">
        <v>30</v>
      </c>
      <c r="C20" s="5"/>
      <c r="D20" s="5"/>
      <c r="E20" s="5"/>
      <c r="F20" s="5"/>
      <c r="G20" s="5"/>
      <c r="H20" s="5"/>
      <c r="I20" s="5"/>
      <c r="J20" s="5"/>
      <c r="K20" s="5">
        <v>3</v>
      </c>
      <c r="L20" s="6">
        <f>L19+C20-D20+E20-F20-G20-H20-I20-J20-K20</f>
        <v>16666.809999999998</v>
      </c>
    </row>
    <row r="21" spans="1:12" x14ac:dyDescent="0.25">
      <c r="A21" s="14">
        <v>21</v>
      </c>
      <c r="B21" s="5" t="s">
        <v>31</v>
      </c>
      <c r="C21" s="5"/>
      <c r="D21" s="5"/>
      <c r="E21" s="5"/>
      <c r="F21" s="5"/>
      <c r="G21" s="5">
        <v>1095</v>
      </c>
      <c r="H21" s="5"/>
      <c r="I21" s="5"/>
      <c r="J21" s="5"/>
      <c r="K21" s="5"/>
      <c r="L21" s="6">
        <f t="shared" si="0"/>
        <v>15571.809999999998</v>
      </c>
    </row>
    <row r="22" spans="1:12" x14ac:dyDescent="0.25">
      <c r="A22" s="13">
        <v>22</v>
      </c>
      <c r="B22" s="5" t="s">
        <v>21</v>
      </c>
      <c r="C22" s="5"/>
      <c r="D22" s="5">
        <v>865</v>
      </c>
      <c r="E22" s="5"/>
      <c r="F22" s="5"/>
      <c r="G22" s="5"/>
      <c r="H22" s="5"/>
      <c r="I22" s="5"/>
      <c r="J22" s="5"/>
      <c r="K22" s="5"/>
      <c r="L22" s="6">
        <f t="shared" si="0"/>
        <v>14706.809999999998</v>
      </c>
    </row>
    <row r="23" spans="1:12" x14ac:dyDescent="0.25">
      <c r="A23" s="14">
        <v>23</v>
      </c>
      <c r="B23" s="5" t="s">
        <v>32</v>
      </c>
      <c r="C23" s="5"/>
      <c r="D23" s="5"/>
      <c r="E23" s="5"/>
      <c r="F23" s="5"/>
      <c r="G23" s="5"/>
      <c r="H23" s="5"/>
      <c r="I23" s="5">
        <v>4988</v>
      </c>
      <c r="J23" s="5"/>
      <c r="K23" s="5"/>
      <c r="L23" s="6">
        <f t="shared" si="0"/>
        <v>9718.8099999999977</v>
      </c>
    </row>
    <row r="24" spans="1:12" x14ac:dyDescent="0.25">
      <c r="A24" s="13">
        <v>24</v>
      </c>
      <c r="B24" s="5" t="s">
        <v>33</v>
      </c>
      <c r="C24" s="5"/>
      <c r="D24" s="5"/>
      <c r="E24" s="5"/>
      <c r="F24" s="5"/>
      <c r="G24" s="5">
        <v>569</v>
      </c>
      <c r="H24" s="5"/>
      <c r="I24" s="5"/>
      <c r="J24" s="5"/>
      <c r="K24" s="5"/>
      <c r="L24" s="6">
        <f t="shared" si="0"/>
        <v>9149.8099999999977</v>
      </c>
    </row>
    <row r="25" spans="1:12" x14ac:dyDescent="0.25">
      <c r="A25" s="14">
        <v>25</v>
      </c>
      <c r="B25" s="5" t="s">
        <v>37</v>
      </c>
      <c r="C25" s="5">
        <v>4600</v>
      </c>
      <c r="D25" s="5"/>
      <c r="E25" s="5"/>
      <c r="F25" s="5"/>
      <c r="G25" s="5"/>
      <c r="H25" s="5"/>
      <c r="I25" s="5"/>
      <c r="J25" s="5"/>
      <c r="K25" s="5"/>
      <c r="L25" s="6">
        <f t="shared" si="0"/>
        <v>13749.809999999998</v>
      </c>
    </row>
    <row r="26" spans="1:12" x14ac:dyDescent="0.25">
      <c r="A26" s="13">
        <v>26</v>
      </c>
      <c r="B26" s="5" t="s">
        <v>34</v>
      </c>
      <c r="C26" s="5"/>
      <c r="D26" s="5"/>
      <c r="E26" s="5"/>
      <c r="F26" s="5"/>
      <c r="G26" s="5">
        <v>79</v>
      </c>
      <c r="H26" s="5"/>
      <c r="I26" s="5"/>
      <c r="J26" s="5"/>
      <c r="K26" s="5"/>
      <c r="L26" s="6">
        <f>L25+C26-D26+E26-F26-G26-H26-I26-J26-K26</f>
        <v>13670.809999999998</v>
      </c>
    </row>
    <row r="27" spans="1:12" x14ac:dyDescent="0.25">
      <c r="A27" s="14">
        <v>27</v>
      </c>
      <c r="B27" s="5" t="s">
        <v>35</v>
      </c>
      <c r="C27" s="5"/>
      <c r="D27" s="5"/>
      <c r="E27" s="5"/>
      <c r="F27" s="5"/>
      <c r="G27" s="5">
        <v>415</v>
      </c>
      <c r="H27" s="5"/>
      <c r="I27" s="5"/>
      <c r="J27" s="5"/>
      <c r="K27" s="5"/>
      <c r="L27" s="6">
        <f t="shared" si="0"/>
        <v>13255.809999999998</v>
      </c>
    </row>
    <row r="28" spans="1:12" x14ac:dyDescent="0.25">
      <c r="A28" s="13">
        <v>28</v>
      </c>
      <c r="B28" s="5" t="s">
        <v>38</v>
      </c>
      <c r="C28" s="5"/>
      <c r="D28" s="5"/>
      <c r="E28" s="5"/>
      <c r="F28" s="5"/>
      <c r="G28" s="5"/>
      <c r="H28" s="5"/>
      <c r="I28" s="5"/>
      <c r="J28" s="5"/>
      <c r="K28" s="5">
        <v>895.1</v>
      </c>
      <c r="L28" s="6">
        <f t="shared" si="0"/>
        <v>12360.709999999997</v>
      </c>
    </row>
    <row r="29" spans="1:12" x14ac:dyDescent="0.25">
      <c r="A29" s="14">
        <v>29</v>
      </c>
      <c r="B29" s="5" t="s">
        <v>39</v>
      </c>
      <c r="C29" s="5">
        <v>4600</v>
      </c>
      <c r="D29" s="5"/>
      <c r="E29" s="5"/>
      <c r="F29" s="5"/>
      <c r="G29" s="5"/>
      <c r="H29" s="5"/>
      <c r="I29" s="5"/>
      <c r="J29" s="5"/>
      <c r="K29" s="5"/>
      <c r="L29" s="6">
        <f>L28+C29-D29+E29-F29-G29-H29-I29-J29-K29</f>
        <v>16960.71</v>
      </c>
    </row>
    <row r="30" spans="1:12" x14ac:dyDescent="0.25">
      <c r="A30" s="13">
        <v>30</v>
      </c>
      <c r="B30" s="5" t="s">
        <v>40</v>
      </c>
      <c r="C30" s="16">
        <v>4600</v>
      </c>
      <c r="D30" s="5"/>
      <c r="E30" s="5"/>
      <c r="F30" s="5"/>
      <c r="G30" s="5"/>
      <c r="H30" s="5"/>
      <c r="I30" s="5"/>
      <c r="J30" s="5"/>
      <c r="K30" s="5"/>
      <c r="L30" s="6">
        <f t="shared" si="0"/>
        <v>21560.71</v>
      </c>
    </row>
    <row r="31" spans="1:12" x14ac:dyDescent="0.25">
      <c r="A31" s="14">
        <v>31</v>
      </c>
      <c r="B31" s="7" t="s">
        <v>67</v>
      </c>
      <c r="C31" s="5"/>
      <c r="D31" s="5"/>
      <c r="E31" s="5"/>
      <c r="F31" s="5"/>
      <c r="G31" s="5">
        <v>5119</v>
      </c>
      <c r="H31" s="5"/>
      <c r="I31" s="5"/>
      <c r="J31" s="5"/>
      <c r="K31" s="5"/>
      <c r="L31" s="6">
        <f t="shared" si="0"/>
        <v>16441.71</v>
      </c>
    </row>
    <row r="32" spans="1:12" x14ac:dyDescent="0.25">
      <c r="A32" s="13">
        <v>32</v>
      </c>
      <c r="B32" s="5" t="s">
        <v>41</v>
      </c>
      <c r="C32" s="5">
        <v>46000</v>
      </c>
      <c r="D32" s="5"/>
      <c r="E32" s="5"/>
      <c r="F32" s="5"/>
      <c r="G32" s="5"/>
      <c r="H32" s="5"/>
      <c r="I32" s="5"/>
      <c r="J32" s="5"/>
      <c r="K32" s="5"/>
      <c r="L32" s="6">
        <f t="shared" si="0"/>
        <v>62441.71</v>
      </c>
    </row>
    <row r="33" spans="1:12" x14ac:dyDescent="0.25">
      <c r="A33" s="15">
        <v>33</v>
      </c>
      <c r="B33" s="5" t="s">
        <v>44</v>
      </c>
      <c r="C33" s="5">
        <v>2000</v>
      </c>
      <c r="D33" s="5"/>
      <c r="E33" s="5"/>
      <c r="F33" s="5"/>
      <c r="G33" s="5"/>
      <c r="H33" s="5"/>
      <c r="I33" s="5"/>
      <c r="J33" s="5"/>
      <c r="K33" s="5"/>
      <c r="L33" s="6">
        <f t="shared" si="0"/>
        <v>64441.71</v>
      </c>
    </row>
    <row r="34" spans="1:12" x14ac:dyDescent="0.25">
      <c r="A34" s="13">
        <v>34</v>
      </c>
      <c r="B34" s="5" t="s">
        <v>42</v>
      </c>
      <c r="C34" s="5"/>
      <c r="D34" s="5"/>
      <c r="E34" s="16">
        <v>720</v>
      </c>
      <c r="F34" s="5"/>
      <c r="G34" s="5"/>
      <c r="H34" s="5"/>
      <c r="I34" s="5"/>
      <c r="J34" s="5"/>
      <c r="K34" s="5"/>
      <c r="L34" s="6">
        <f>L33+C34+D34+E34-F34-G34-H34-I34-J34-K34</f>
        <v>65161.71</v>
      </c>
    </row>
    <row r="35" spans="1:12" x14ac:dyDescent="0.25">
      <c r="A35" s="14">
        <v>35</v>
      </c>
      <c r="B35" s="5" t="s">
        <v>43</v>
      </c>
      <c r="C35" s="5"/>
      <c r="D35" s="8"/>
      <c r="E35" s="16">
        <v>123</v>
      </c>
      <c r="F35" s="5"/>
      <c r="G35" s="5"/>
      <c r="H35" s="5"/>
      <c r="I35" s="5"/>
      <c r="J35" s="5"/>
      <c r="K35" s="5"/>
      <c r="L35" s="6">
        <f t="shared" ref="L35:L79" si="1">L34+C35-D35+E35-F35-G35-H35-I35-J35-K35</f>
        <v>65284.71</v>
      </c>
    </row>
    <row r="36" spans="1:12" x14ac:dyDescent="0.25">
      <c r="A36" s="13">
        <v>36</v>
      </c>
      <c r="B36" s="5" t="s">
        <v>45</v>
      </c>
      <c r="C36" s="5"/>
      <c r="D36" s="5"/>
      <c r="E36" s="16"/>
      <c r="F36" s="5"/>
      <c r="G36" s="5"/>
      <c r="H36" s="5"/>
      <c r="I36" s="5">
        <v>967</v>
      </c>
      <c r="J36" s="5"/>
      <c r="K36" s="5"/>
      <c r="L36" s="6">
        <f t="shared" si="1"/>
        <v>64317.71</v>
      </c>
    </row>
    <row r="37" spans="1:12" x14ac:dyDescent="0.25">
      <c r="A37" s="14">
        <v>37</v>
      </c>
      <c r="B37" s="5" t="s">
        <v>52</v>
      </c>
      <c r="C37" s="5"/>
      <c r="D37" s="5"/>
      <c r="E37" s="16">
        <v>257</v>
      </c>
      <c r="F37" s="5"/>
      <c r="G37" s="5"/>
      <c r="H37" s="5"/>
      <c r="I37" s="5"/>
      <c r="J37" s="5"/>
      <c r="K37" s="5"/>
      <c r="L37" s="6">
        <f t="shared" si="1"/>
        <v>64574.71</v>
      </c>
    </row>
    <row r="38" spans="1:12" x14ac:dyDescent="0.25">
      <c r="A38" s="13">
        <v>38</v>
      </c>
      <c r="B38" s="5" t="s">
        <v>46</v>
      </c>
      <c r="C38" s="5"/>
      <c r="D38" s="5"/>
      <c r="E38" s="16"/>
      <c r="F38" s="5"/>
      <c r="G38" s="8"/>
      <c r="H38" s="5"/>
      <c r="I38" s="5"/>
      <c r="J38" s="5"/>
      <c r="K38" s="5">
        <v>3</v>
      </c>
      <c r="L38" s="6">
        <f t="shared" si="1"/>
        <v>64571.71</v>
      </c>
    </row>
    <row r="39" spans="1:12" x14ac:dyDescent="0.25">
      <c r="A39" s="14">
        <v>39</v>
      </c>
      <c r="B39" s="5" t="s">
        <v>21</v>
      </c>
      <c r="C39" s="5"/>
      <c r="D39" s="5">
        <v>818</v>
      </c>
      <c r="E39" s="16"/>
      <c r="F39" s="5"/>
      <c r="G39" s="5"/>
      <c r="H39" s="5"/>
      <c r="I39" s="5"/>
      <c r="J39" s="5"/>
      <c r="K39" s="5"/>
      <c r="L39" s="6">
        <f t="shared" si="1"/>
        <v>63753.71</v>
      </c>
    </row>
    <row r="40" spans="1:12" x14ac:dyDescent="0.25">
      <c r="A40" s="13">
        <v>40</v>
      </c>
      <c r="B40" s="5" t="s">
        <v>47</v>
      </c>
      <c r="C40" s="5">
        <v>46000</v>
      </c>
      <c r="D40" s="5"/>
      <c r="E40" s="16">
        <v>120</v>
      </c>
      <c r="F40" s="5"/>
      <c r="G40" s="5"/>
      <c r="H40" s="5"/>
      <c r="I40" s="5"/>
      <c r="J40" s="5"/>
      <c r="K40" s="5"/>
      <c r="L40" s="6">
        <f t="shared" si="1"/>
        <v>109873.70999999999</v>
      </c>
    </row>
    <row r="41" spans="1:12" x14ac:dyDescent="0.25">
      <c r="A41" s="14">
        <v>41</v>
      </c>
      <c r="B41" s="5" t="s">
        <v>48</v>
      </c>
      <c r="C41" s="5"/>
      <c r="D41" s="5"/>
      <c r="E41" s="16">
        <v>113</v>
      </c>
      <c r="F41" s="5"/>
      <c r="G41" s="5"/>
      <c r="H41" s="5"/>
      <c r="I41" s="5"/>
      <c r="J41" s="5"/>
      <c r="K41" s="5"/>
      <c r="L41" s="6">
        <f t="shared" si="1"/>
        <v>109986.70999999999</v>
      </c>
    </row>
    <row r="42" spans="1:12" x14ac:dyDescent="0.25">
      <c r="A42" s="13">
        <v>42</v>
      </c>
      <c r="B42" s="5" t="s">
        <v>49</v>
      </c>
      <c r="C42" s="5"/>
      <c r="D42" s="5"/>
      <c r="E42" s="16">
        <v>101</v>
      </c>
      <c r="F42" s="5"/>
      <c r="G42" s="5"/>
      <c r="H42" s="5"/>
      <c r="I42" s="5"/>
      <c r="J42" s="5"/>
      <c r="K42" s="5"/>
      <c r="L42" s="6">
        <f t="shared" si="1"/>
        <v>110087.70999999999</v>
      </c>
    </row>
    <row r="43" spans="1:12" x14ac:dyDescent="0.25">
      <c r="A43" s="14">
        <v>43</v>
      </c>
      <c r="B43" s="7" t="s">
        <v>50</v>
      </c>
      <c r="C43" s="5"/>
      <c r="D43" s="5"/>
      <c r="E43" s="16">
        <v>13</v>
      </c>
      <c r="F43" s="5"/>
      <c r="G43" s="5"/>
      <c r="H43" s="5"/>
      <c r="I43" s="5"/>
      <c r="J43" s="5"/>
      <c r="K43" s="5"/>
      <c r="L43" s="6">
        <f t="shared" si="1"/>
        <v>110100.70999999999</v>
      </c>
    </row>
    <row r="44" spans="1:12" x14ac:dyDescent="0.25">
      <c r="A44" s="13">
        <v>44</v>
      </c>
      <c r="B44" s="5" t="s">
        <v>51</v>
      </c>
      <c r="C44" s="5"/>
      <c r="D44" s="5"/>
      <c r="E44" s="16">
        <v>132</v>
      </c>
      <c r="F44" s="5"/>
      <c r="G44" s="5"/>
      <c r="H44" s="5"/>
      <c r="I44" s="5"/>
      <c r="J44" s="5"/>
      <c r="K44" s="5"/>
      <c r="L44" s="6">
        <f t="shared" si="1"/>
        <v>110232.70999999999</v>
      </c>
    </row>
    <row r="45" spans="1:12" x14ac:dyDescent="0.25">
      <c r="A45" s="14">
        <v>45</v>
      </c>
      <c r="B45" s="7" t="s">
        <v>53</v>
      </c>
      <c r="C45" s="5">
        <v>13800</v>
      </c>
      <c r="D45" s="5"/>
      <c r="E45" s="5"/>
      <c r="F45" s="5"/>
      <c r="G45" s="5"/>
      <c r="H45" s="5"/>
      <c r="I45" s="5"/>
      <c r="J45" s="5"/>
      <c r="K45" s="5"/>
      <c r="L45" s="6">
        <f t="shared" si="1"/>
        <v>124032.70999999999</v>
      </c>
    </row>
    <row r="46" spans="1:12" x14ac:dyDescent="0.25">
      <c r="A46" s="13">
        <v>46</v>
      </c>
      <c r="B46" s="5" t="s">
        <v>54</v>
      </c>
      <c r="C46" s="5"/>
      <c r="D46" s="5"/>
      <c r="E46" s="5"/>
      <c r="F46" s="5"/>
      <c r="G46" s="5"/>
      <c r="H46" s="5"/>
      <c r="I46" s="5"/>
      <c r="J46" s="5"/>
      <c r="K46" s="5">
        <v>3</v>
      </c>
      <c r="L46" s="6">
        <f t="shared" si="1"/>
        <v>124029.70999999999</v>
      </c>
    </row>
    <row r="47" spans="1:12" x14ac:dyDescent="0.25">
      <c r="A47" s="14">
        <v>47</v>
      </c>
      <c r="B47" s="5" t="s">
        <v>55</v>
      </c>
      <c r="C47" s="5"/>
      <c r="D47" s="5"/>
      <c r="E47" s="5"/>
      <c r="F47" s="5">
        <v>6226</v>
      </c>
      <c r="G47" s="5"/>
      <c r="H47" s="5"/>
      <c r="I47" s="5"/>
      <c r="J47" s="5"/>
      <c r="K47" s="5"/>
      <c r="L47" s="6">
        <f t="shared" si="1"/>
        <v>117803.70999999999</v>
      </c>
    </row>
    <row r="48" spans="1:12" x14ac:dyDescent="0.25">
      <c r="A48" s="13">
        <v>48</v>
      </c>
      <c r="B48" s="5" t="s">
        <v>56</v>
      </c>
      <c r="C48" s="5"/>
      <c r="D48" s="5"/>
      <c r="E48" s="5"/>
      <c r="F48" s="5"/>
      <c r="G48" s="5"/>
      <c r="H48" s="5"/>
      <c r="I48" s="5"/>
      <c r="J48" s="5"/>
      <c r="K48" s="5">
        <v>785</v>
      </c>
      <c r="L48" s="6">
        <f t="shared" si="1"/>
        <v>117018.70999999999</v>
      </c>
    </row>
    <row r="49" spans="1:12" x14ac:dyDescent="0.25">
      <c r="A49" s="14">
        <v>49</v>
      </c>
      <c r="B49" s="5" t="s">
        <v>54</v>
      </c>
      <c r="C49" s="5"/>
      <c r="D49" s="5"/>
      <c r="E49" s="5"/>
      <c r="F49" s="5"/>
      <c r="G49" s="5"/>
      <c r="H49" s="5"/>
      <c r="I49" s="5"/>
      <c r="J49" s="5"/>
      <c r="K49" s="5">
        <v>3</v>
      </c>
      <c r="L49" s="6">
        <f t="shared" si="1"/>
        <v>117015.70999999999</v>
      </c>
    </row>
    <row r="50" spans="1:12" x14ac:dyDescent="0.25">
      <c r="A50" s="13">
        <v>50</v>
      </c>
      <c r="B50" s="5" t="s">
        <v>35</v>
      </c>
      <c r="C50" s="5"/>
      <c r="D50" s="5"/>
      <c r="E50" s="5"/>
      <c r="F50" s="5"/>
      <c r="G50" s="5">
        <v>507</v>
      </c>
      <c r="H50" s="5"/>
      <c r="I50" s="5"/>
      <c r="J50" s="5"/>
      <c r="K50" s="5"/>
      <c r="L50" s="6">
        <f t="shared" si="1"/>
        <v>116508.70999999999</v>
      </c>
    </row>
    <row r="51" spans="1:12" x14ac:dyDescent="0.25">
      <c r="A51" s="14">
        <v>51</v>
      </c>
      <c r="B51" s="5" t="s">
        <v>21</v>
      </c>
      <c r="C51" s="5"/>
      <c r="D51" s="5">
        <v>809</v>
      </c>
      <c r="E51" s="5"/>
      <c r="F51" s="5"/>
      <c r="G51" s="5"/>
      <c r="H51" s="5"/>
      <c r="I51" s="5"/>
      <c r="J51" s="5"/>
      <c r="K51" s="5"/>
      <c r="L51" s="6">
        <f t="shared" si="1"/>
        <v>115699.70999999999</v>
      </c>
    </row>
    <row r="52" spans="1:12" x14ac:dyDescent="0.25">
      <c r="A52" s="13">
        <v>52</v>
      </c>
      <c r="B52" s="5" t="s">
        <v>57</v>
      </c>
      <c r="C52" s="5"/>
      <c r="D52" s="5"/>
      <c r="E52" s="5"/>
      <c r="F52" s="5"/>
      <c r="G52" s="5"/>
      <c r="H52" s="5"/>
      <c r="I52" s="5"/>
      <c r="J52" s="5"/>
      <c r="K52" s="5">
        <v>327</v>
      </c>
      <c r="L52" s="6">
        <f t="shared" si="1"/>
        <v>115372.70999999999</v>
      </c>
    </row>
    <row r="53" spans="1:12" x14ac:dyDescent="0.25">
      <c r="A53" s="14">
        <v>53</v>
      </c>
      <c r="B53" s="5" t="s">
        <v>21</v>
      </c>
      <c r="C53" s="5"/>
      <c r="D53" s="5">
        <v>777</v>
      </c>
      <c r="E53" s="5"/>
      <c r="F53" s="5"/>
      <c r="G53" s="5"/>
      <c r="H53" s="5"/>
      <c r="I53" s="5"/>
      <c r="J53" s="5"/>
      <c r="K53" s="5"/>
      <c r="L53" s="6">
        <f t="shared" si="1"/>
        <v>114595.70999999999</v>
      </c>
    </row>
    <row r="54" spans="1:12" x14ac:dyDescent="0.25">
      <c r="A54" s="13">
        <v>54</v>
      </c>
      <c r="B54" s="5" t="s">
        <v>21</v>
      </c>
      <c r="C54" s="5"/>
      <c r="D54" s="5">
        <v>766</v>
      </c>
      <c r="E54" s="5"/>
      <c r="F54" s="5"/>
      <c r="G54" s="5"/>
      <c r="H54" s="5"/>
      <c r="I54" s="5"/>
      <c r="J54" s="5"/>
      <c r="K54" s="5"/>
      <c r="L54" s="6">
        <f t="shared" si="1"/>
        <v>113829.70999999999</v>
      </c>
    </row>
    <row r="55" spans="1:12" x14ac:dyDescent="0.25">
      <c r="A55" s="14">
        <v>55</v>
      </c>
      <c r="B55" s="5" t="s">
        <v>58</v>
      </c>
      <c r="C55" s="5"/>
      <c r="D55" s="5"/>
      <c r="E55" s="5">
        <v>171</v>
      </c>
      <c r="F55" s="5"/>
      <c r="G55" s="5"/>
      <c r="H55" s="5"/>
      <c r="I55" s="5"/>
      <c r="J55" s="5"/>
      <c r="K55" s="5"/>
      <c r="L55" s="6">
        <f t="shared" si="1"/>
        <v>114000.70999999999</v>
      </c>
    </row>
    <row r="56" spans="1:12" x14ac:dyDescent="0.25">
      <c r="A56" s="15">
        <v>56</v>
      </c>
      <c r="B56" s="5" t="s">
        <v>20</v>
      </c>
      <c r="C56" s="5"/>
      <c r="D56" s="5"/>
      <c r="E56" s="5"/>
      <c r="F56" s="5"/>
      <c r="G56" s="5"/>
      <c r="H56" s="5"/>
      <c r="I56" s="5"/>
      <c r="J56" s="5"/>
      <c r="K56" s="5">
        <v>1.5</v>
      </c>
      <c r="L56" s="6">
        <f t="shared" si="1"/>
        <v>113999.20999999999</v>
      </c>
    </row>
    <row r="57" spans="1:12" x14ac:dyDescent="0.25">
      <c r="A57" s="15">
        <v>57</v>
      </c>
      <c r="B57" s="5" t="s">
        <v>59</v>
      </c>
      <c r="C57" s="5"/>
      <c r="D57" s="5"/>
      <c r="E57" s="5"/>
      <c r="F57" s="5"/>
      <c r="G57" s="5"/>
      <c r="H57" s="5"/>
      <c r="I57" s="5"/>
      <c r="J57" s="5"/>
      <c r="K57" s="5">
        <v>90</v>
      </c>
      <c r="L57" s="6">
        <f t="shared" si="1"/>
        <v>113909.20999999999</v>
      </c>
    </row>
    <row r="58" spans="1:12" x14ac:dyDescent="0.25">
      <c r="A58" s="14">
        <v>58</v>
      </c>
      <c r="B58" s="5" t="s">
        <v>60</v>
      </c>
      <c r="C58" s="5">
        <v>2600</v>
      </c>
      <c r="D58" s="5"/>
      <c r="E58" s="5"/>
      <c r="F58" s="5"/>
      <c r="G58" s="5"/>
      <c r="H58" s="5"/>
      <c r="I58" s="5"/>
      <c r="J58" s="5"/>
      <c r="K58" s="5"/>
      <c r="L58" s="6">
        <f t="shared" si="1"/>
        <v>116509.20999999999</v>
      </c>
    </row>
    <row r="59" spans="1:12" x14ac:dyDescent="0.25">
      <c r="A59" s="15">
        <v>59</v>
      </c>
      <c r="B59" s="5" t="s">
        <v>61</v>
      </c>
      <c r="C59" s="5"/>
      <c r="D59" s="5"/>
      <c r="E59" s="5"/>
      <c r="F59" s="5"/>
      <c r="G59" s="5"/>
      <c r="H59" s="5"/>
      <c r="I59" s="5"/>
      <c r="J59" s="5"/>
      <c r="K59" s="5">
        <v>737</v>
      </c>
      <c r="L59" s="6">
        <f t="shared" si="1"/>
        <v>115772.20999999999</v>
      </c>
    </row>
    <row r="60" spans="1:12" x14ac:dyDescent="0.25">
      <c r="A60" s="14">
        <v>60</v>
      </c>
      <c r="B60" s="5" t="s">
        <v>62</v>
      </c>
      <c r="C60" s="5"/>
      <c r="D60" s="5"/>
      <c r="E60" s="5"/>
      <c r="F60" s="5"/>
      <c r="G60" s="5"/>
      <c r="H60" s="5"/>
      <c r="I60" s="5"/>
      <c r="J60" s="5"/>
      <c r="K60" s="5">
        <v>370</v>
      </c>
      <c r="L60" s="18">
        <f t="shared" si="1"/>
        <v>115402.20999999999</v>
      </c>
    </row>
    <row r="61" spans="1:12" x14ac:dyDescent="0.25">
      <c r="A61" s="15">
        <v>61</v>
      </c>
      <c r="B61" s="5" t="s">
        <v>21</v>
      </c>
      <c r="C61" s="5"/>
      <c r="D61" s="5">
        <v>812</v>
      </c>
      <c r="E61" s="5"/>
      <c r="F61" s="5"/>
      <c r="G61" s="5"/>
      <c r="H61" s="5"/>
      <c r="I61" s="5"/>
      <c r="J61" s="5"/>
      <c r="K61" s="5"/>
      <c r="L61" s="6">
        <f t="shared" si="1"/>
        <v>114590.20999999999</v>
      </c>
    </row>
    <row r="62" spans="1:12" x14ac:dyDescent="0.25">
      <c r="A62" s="14">
        <v>62</v>
      </c>
      <c r="B62" s="5" t="s">
        <v>28</v>
      </c>
      <c r="C62" s="5"/>
      <c r="D62" s="5"/>
      <c r="E62" s="5"/>
      <c r="F62" s="5">
        <v>6226</v>
      </c>
      <c r="G62" s="5"/>
      <c r="H62" s="5"/>
      <c r="I62" s="5"/>
      <c r="J62" s="5"/>
      <c r="K62" s="5"/>
      <c r="L62" s="6">
        <f t="shared" si="1"/>
        <v>108364.20999999999</v>
      </c>
    </row>
    <row r="63" spans="1:12" x14ac:dyDescent="0.25">
      <c r="A63" s="15">
        <v>63</v>
      </c>
      <c r="B63" s="5" t="s">
        <v>21</v>
      </c>
      <c r="C63" s="5"/>
      <c r="D63" s="5">
        <v>814</v>
      </c>
      <c r="E63" s="5"/>
      <c r="F63" s="5"/>
      <c r="G63" s="5"/>
      <c r="H63" s="5"/>
      <c r="I63" s="5"/>
      <c r="J63" s="5"/>
      <c r="K63" s="5"/>
      <c r="L63" s="6">
        <f t="shared" si="1"/>
        <v>107550.20999999999</v>
      </c>
    </row>
    <row r="64" spans="1:12" x14ac:dyDescent="0.25">
      <c r="A64" s="14">
        <v>64</v>
      </c>
      <c r="B64" s="5" t="s">
        <v>63</v>
      </c>
      <c r="C64" s="5"/>
      <c r="D64" s="5"/>
      <c r="E64" s="5"/>
      <c r="F64" s="5"/>
      <c r="G64" s="5"/>
      <c r="H64" s="5"/>
      <c r="I64" s="5"/>
      <c r="J64" s="5"/>
      <c r="K64" s="5">
        <v>1.5</v>
      </c>
      <c r="L64" s="19">
        <f t="shared" si="1"/>
        <v>107548.70999999999</v>
      </c>
    </row>
    <row r="65" spans="1:14" x14ac:dyDescent="0.25">
      <c r="A65" s="13">
        <v>65</v>
      </c>
      <c r="B65" s="5" t="s">
        <v>64</v>
      </c>
      <c r="C65" s="5"/>
      <c r="D65" s="5"/>
      <c r="E65" s="5"/>
      <c r="F65" s="5"/>
      <c r="G65" s="5">
        <v>656</v>
      </c>
      <c r="H65" s="5"/>
      <c r="I65" s="5"/>
      <c r="J65" s="5"/>
      <c r="K65" s="5"/>
      <c r="L65" s="6">
        <f t="shared" si="1"/>
        <v>106892.70999999999</v>
      </c>
      <c r="N65" s="17"/>
    </row>
    <row r="66" spans="1:14" x14ac:dyDescent="0.25">
      <c r="A66" s="14">
        <v>66</v>
      </c>
      <c r="B66" s="5" t="s">
        <v>65</v>
      </c>
      <c r="C66" s="5"/>
      <c r="D66" s="5"/>
      <c r="E66" s="5"/>
      <c r="F66" s="5"/>
      <c r="G66" s="5"/>
      <c r="H66" s="5">
        <v>2834</v>
      </c>
      <c r="I66" s="5"/>
      <c r="J66" s="5"/>
      <c r="K66" s="5"/>
      <c r="L66" s="6">
        <f t="shared" si="1"/>
        <v>104058.70999999999</v>
      </c>
    </row>
    <row r="67" spans="1:14" x14ac:dyDescent="0.25">
      <c r="A67" s="13">
        <v>67</v>
      </c>
      <c r="B67" s="7" t="s">
        <v>66</v>
      </c>
      <c r="C67" s="5"/>
      <c r="D67" s="5"/>
      <c r="E67" s="5"/>
      <c r="F67" s="5"/>
      <c r="G67" s="5">
        <v>5534</v>
      </c>
      <c r="H67" s="5"/>
      <c r="I67" s="5"/>
      <c r="J67" s="5"/>
      <c r="K67" s="5"/>
      <c r="L67" s="6">
        <f t="shared" si="1"/>
        <v>98524.709999999992</v>
      </c>
    </row>
    <row r="68" spans="1:14" x14ac:dyDescent="0.25">
      <c r="A68" s="14">
        <v>68</v>
      </c>
      <c r="B68" s="5" t="s">
        <v>21</v>
      </c>
      <c r="C68" s="5"/>
      <c r="D68" s="5">
        <v>905</v>
      </c>
      <c r="E68" s="5"/>
      <c r="F68" s="5"/>
      <c r="G68" s="5"/>
      <c r="H68" s="5"/>
      <c r="I68" s="5"/>
      <c r="J68" s="5"/>
      <c r="K68" s="5"/>
      <c r="L68" s="6">
        <f t="shared" si="1"/>
        <v>97619.709999999992</v>
      </c>
    </row>
    <row r="69" spans="1:14" x14ac:dyDescent="0.25">
      <c r="A69" s="13">
        <v>69</v>
      </c>
      <c r="B69" s="5" t="s">
        <v>63</v>
      </c>
      <c r="C69" s="5"/>
      <c r="D69" s="5"/>
      <c r="E69" s="5"/>
      <c r="F69" s="5"/>
      <c r="G69" s="5"/>
      <c r="H69" s="5"/>
      <c r="I69" s="5"/>
      <c r="J69" s="5"/>
      <c r="K69" s="5">
        <v>3</v>
      </c>
      <c r="L69" s="19">
        <f t="shared" si="1"/>
        <v>97616.709999999992</v>
      </c>
    </row>
    <row r="70" spans="1:14" x14ac:dyDescent="0.25">
      <c r="A70" s="14">
        <v>70</v>
      </c>
      <c r="B70" s="5" t="s">
        <v>21</v>
      </c>
      <c r="C70" s="5"/>
      <c r="D70" s="5">
        <v>966</v>
      </c>
      <c r="E70" s="5"/>
      <c r="F70" s="5"/>
      <c r="G70" s="5"/>
      <c r="H70" s="5"/>
      <c r="I70" s="5"/>
      <c r="J70" s="5"/>
      <c r="K70" s="5"/>
      <c r="L70" s="6">
        <f t="shared" si="1"/>
        <v>96650.709999999992</v>
      </c>
    </row>
    <row r="71" spans="1:14" x14ac:dyDescent="0.25">
      <c r="A71" s="13">
        <v>71</v>
      </c>
      <c r="B71" s="5" t="s">
        <v>28</v>
      </c>
      <c r="C71" s="5"/>
      <c r="D71" s="5"/>
      <c r="E71" s="5"/>
      <c r="F71" s="5">
        <v>6411</v>
      </c>
      <c r="G71" s="5"/>
      <c r="H71" s="5"/>
      <c r="I71" s="5"/>
      <c r="J71" s="5"/>
      <c r="K71" s="5"/>
      <c r="L71" s="6">
        <f t="shared" si="1"/>
        <v>90239.709999999992</v>
      </c>
    </row>
    <row r="72" spans="1:14" x14ac:dyDescent="0.25">
      <c r="A72" s="14">
        <v>72</v>
      </c>
      <c r="B72" s="5" t="s">
        <v>68</v>
      </c>
      <c r="C72" s="5"/>
      <c r="D72" s="5"/>
      <c r="E72" s="5"/>
      <c r="F72" s="5"/>
      <c r="G72" s="5"/>
      <c r="H72" s="5"/>
      <c r="I72" s="5">
        <v>4266</v>
      </c>
      <c r="J72" s="5"/>
      <c r="K72" s="5"/>
      <c r="L72" s="6">
        <f t="shared" si="1"/>
        <v>85973.709999999992</v>
      </c>
    </row>
    <row r="73" spans="1:14" x14ac:dyDescent="0.25">
      <c r="A73" s="13">
        <v>73</v>
      </c>
      <c r="B73" s="5" t="s">
        <v>69</v>
      </c>
      <c r="C73" s="5"/>
      <c r="D73" s="5"/>
      <c r="E73" s="5"/>
      <c r="F73" s="5"/>
      <c r="G73" s="5"/>
      <c r="H73" s="5"/>
      <c r="I73" s="5"/>
      <c r="J73" s="5"/>
      <c r="K73" s="5">
        <v>888.5</v>
      </c>
      <c r="L73" s="6">
        <f t="shared" si="1"/>
        <v>85085.209999999992</v>
      </c>
    </row>
    <row r="74" spans="1:14" x14ac:dyDescent="0.25">
      <c r="A74" s="14">
        <v>74</v>
      </c>
      <c r="B74" s="5" t="s">
        <v>63</v>
      </c>
      <c r="C74" s="5"/>
      <c r="D74" s="5"/>
      <c r="E74" s="5"/>
      <c r="F74" s="5"/>
      <c r="G74" s="5"/>
      <c r="H74" s="5"/>
      <c r="I74" s="5"/>
      <c r="J74" s="5"/>
      <c r="K74" s="5">
        <v>904.5</v>
      </c>
      <c r="L74" s="6">
        <f t="shared" si="1"/>
        <v>84180.709999999992</v>
      </c>
    </row>
    <row r="75" spans="1:14" x14ac:dyDescent="0.25">
      <c r="A75" s="13">
        <v>75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6">
        <f t="shared" si="1"/>
        <v>84180.709999999992</v>
      </c>
    </row>
    <row r="76" spans="1:14" x14ac:dyDescent="0.25">
      <c r="A76" s="14">
        <v>76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6">
        <f t="shared" si="1"/>
        <v>84180.709999999992</v>
      </c>
    </row>
    <row r="77" spans="1:14" x14ac:dyDescent="0.25">
      <c r="A77" s="13">
        <v>77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6">
        <f t="shared" si="1"/>
        <v>84180.709999999992</v>
      </c>
    </row>
    <row r="78" spans="1:14" x14ac:dyDescent="0.25">
      <c r="A78" s="14">
        <v>78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6">
        <f t="shared" si="1"/>
        <v>84180.709999999992</v>
      </c>
    </row>
    <row r="79" spans="1:14" x14ac:dyDescent="0.25">
      <c r="A79" s="13">
        <v>79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6">
        <f t="shared" si="1"/>
        <v>84180.709999999992</v>
      </c>
    </row>
    <row r="80" spans="1:14" x14ac:dyDescent="0.25">
      <c r="A80" s="14">
        <v>80</v>
      </c>
      <c r="I80" s="5" t="s">
        <v>13</v>
      </c>
      <c r="J80" s="5"/>
      <c r="K80" s="5"/>
      <c r="L80" s="6">
        <f>L79</f>
        <v>84180.709999999992</v>
      </c>
    </row>
    <row r="81" spans="1:13" x14ac:dyDescent="0.25">
      <c r="A81" s="11"/>
    </row>
    <row r="82" spans="1:13" x14ac:dyDescent="0.25">
      <c r="B82" t="s">
        <v>14</v>
      </c>
      <c r="C82" s="9">
        <f t="shared" ref="C82:K82" si="2">SUM(C6:C81)</f>
        <v>128800</v>
      </c>
      <c r="D82" s="9">
        <f t="shared" si="2"/>
        <v>10378</v>
      </c>
      <c r="E82" s="9">
        <f t="shared" si="2"/>
        <v>1750</v>
      </c>
      <c r="F82" s="9">
        <f t="shared" si="2"/>
        <v>25089</v>
      </c>
      <c r="G82" s="9">
        <f t="shared" si="2"/>
        <v>13974</v>
      </c>
      <c r="H82" s="9">
        <f t="shared" si="2"/>
        <v>2834</v>
      </c>
      <c r="I82" s="9">
        <f t="shared" si="2"/>
        <v>45628</v>
      </c>
      <c r="J82" s="9">
        <f t="shared" si="2"/>
        <v>0</v>
      </c>
      <c r="K82" s="9">
        <f t="shared" si="2"/>
        <v>6941.1</v>
      </c>
      <c r="L82" s="9"/>
    </row>
    <row r="83" spans="1:13" x14ac:dyDescent="0.25">
      <c r="A83" s="11"/>
    </row>
    <row r="84" spans="1:13" x14ac:dyDescent="0.25">
      <c r="B84" t="s">
        <v>15</v>
      </c>
      <c r="C84" s="9">
        <f>C82+E82</f>
        <v>130550</v>
      </c>
    </row>
    <row r="85" spans="1:13" x14ac:dyDescent="0.25">
      <c r="A85" s="11"/>
      <c r="B85" t="s">
        <v>16</v>
      </c>
      <c r="C85" s="9">
        <f>D82+F82+G82+H82+I82+J82+K82</f>
        <v>104844.1</v>
      </c>
      <c r="G85" s="9">
        <f>D82+F82+G82+H82+I82+K82</f>
        <v>104844.1</v>
      </c>
    </row>
    <row r="86" spans="1:13" x14ac:dyDescent="0.25">
      <c r="B86" t="s">
        <v>17</v>
      </c>
      <c r="C86" s="9">
        <f>C84-C85</f>
        <v>25705.899999999994</v>
      </c>
      <c r="E86" s="9">
        <f>C84-C85+L5</f>
        <v>84180.709999999992</v>
      </c>
      <c r="M86" s="9"/>
    </row>
    <row r="87" spans="1:13" x14ac:dyDescent="0.25">
      <c r="A87" s="11"/>
    </row>
    <row r="88" spans="1:13" x14ac:dyDescent="0.25">
      <c r="A88" s="11"/>
      <c r="B88" t="s">
        <v>18</v>
      </c>
      <c r="C88" s="9">
        <f>L80-L5</f>
        <v>25705.899999999994</v>
      </c>
    </row>
  </sheetData>
  <phoneticPr fontId="2" type="noConversion"/>
  <pageMargins left="0.7" right="0.7" top="0.75" bottom="0.75" header="0.3" footer="0.3"/>
  <pageSetup paperSize="9" scale="69" orientation="landscape" horizontalDpi="4294967293" verticalDpi="4294967293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I8" sqref="I8"/>
    </sheetView>
  </sheetViews>
  <sheetFormatPr defaultRowHeight="15" x14ac:dyDescent="0.25"/>
  <cols>
    <col min="1" max="1" width="7.140625" customWidth="1"/>
    <col min="2" max="2" width="26.7109375" customWidth="1"/>
    <col min="3" max="3" width="13.5703125" customWidth="1"/>
    <col min="6" max="6" width="10.85546875" customWidth="1"/>
    <col min="7" max="7" width="11.28515625" customWidth="1"/>
    <col min="8" max="8" width="10.5703125" customWidth="1"/>
    <col min="9" max="9" width="11.140625" customWidth="1"/>
  </cols>
  <sheetData>
    <row r="1" spans="1:15" ht="18" x14ac:dyDescent="0.25">
      <c r="C1" s="1" t="s">
        <v>24</v>
      </c>
    </row>
    <row r="3" spans="1:15" x14ac:dyDescent="0.25">
      <c r="A3" s="4" t="s">
        <v>19</v>
      </c>
      <c r="B3" s="2" t="s">
        <v>0</v>
      </c>
      <c r="C3" s="2" t="s">
        <v>1</v>
      </c>
      <c r="D3" s="3" t="s">
        <v>71</v>
      </c>
      <c r="E3" s="4"/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85</v>
      </c>
      <c r="M3" s="35" t="s">
        <v>9</v>
      </c>
    </row>
    <row r="4" spans="1:15" x14ac:dyDescent="0.25">
      <c r="A4" s="22"/>
      <c r="B4" s="2"/>
      <c r="C4" s="2" t="s">
        <v>10</v>
      </c>
      <c r="D4" s="2" t="s">
        <v>11</v>
      </c>
      <c r="E4" s="2" t="s">
        <v>10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  <c r="L4" s="2">
        <v>2012</v>
      </c>
      <c r="M4" s="28"/>
    </row>
    <row r="5" spans="1:15" x14ac:dyDescent="0.25">
      <c r="A5" s="25"/>
      <c r="B5" s="21" t="s">
        <v>12</v>
      </c>
      <c r="C5" s="5"/>
      <c r="D5" s="30"/>
      <c r="E5" s="5"/>
      <c r="F5" s="11"/>
      <c r="G5" s="5"/>
      <c r="H5" s="11"/>
      <c r="I5" s="5"/>
      <c r="J5" s="11"/>
      <c r="K5" s="5"/>
      <c r="L5" s="31"/>
      <c r="M5" s="6">
        <v>58474.81</v>
      </c>
    </row>
    <row r="6" spans="1:15" x14ac:dyDescent="0.25">
      <c r="A6" s="23"/>
      <c r="C6" s="27"/>
      <c r="D6" t="s">
        <v>2</v>
      </c>
      <c r="E6" s="28" t="s">
        <v>2</v>
      </c>
      <c r="G6" s="28" t="s">
        <v>76</v>
      </c>
      <c r="I6" s="28" t="s">
        <v>6</v>
      </c>
      <c r="K6" s="28" t="s">
        <v>80</v>
      </c>
      <c r="L6" s="20"/>
      <c r="M6" s="28"/>
    </row>
    <row r="7" spans="1:15" x14ac:dyDescent="0.25">
      <c r="A7" s="24"/>
      <c r="C7" s="28" t="s">
        <v>73</v>
      </c>
      <c r="E7" s="28" t="s">
        <v>75</v>
      </c>
      <c r="F7" t="s">
        <v>74</v>
      </c>
      <c r="G7" s="28" t="s">
        <v>77</v>
      </c>
      <c r="H7" s="32" t="s">
        <v>78</v>
      </c>
      <c r="I7" s="28" t="s">
        <v>79</v>
      </c>
      <c r="J7" s="23"/>
      <c r="K7" s="28" t="s">
        <v>81</v>
      </c>
      <c r="L7" s="33"/>
      <c r="M7" s="37">
        <v>84180.71</v>
      </c>
      <c r="N7" s="36" t="s">
        <v>84</v>
      </c>
      <c r="O7" s="34"/>
    </row>
    <row r="8" spans="1:15" x14ac:dyDescent="0.25">
      <c r="A8" s="23"/>
      <c r="C8" s="28" t="s">
        <v>90</v>
      </c>
      <c r="E8" s="28"/>
      <c r="G8" s="28"/>
      <c r="I8" s="28"/>
      <c r="K8" s="28" t="s">
        <v>82</v>
      </c>
      <c r="L8" s="20"/>
      <c r="M8" s="28"/>
      <c r="N8" s="9"/>
    </row>
    <row r="9" spans="1:15" x14ac:dyDescent="0.25">
      <c r="A9" s="23"/>
      <c r="B9" t="s">
        <v>14</v>
      </c>
      <c r="C9" s="29">
        <v>128800</v>
      </c>
      <c r="D9" s="9">
        <v>10378</v>
      </c>
      <c r="E9" s="29">
        <v>1750</v>
      </c>
      <c r="F9" s="9">
        <v>25089</v>
      </c>
      <c r="G9" s="29">
        <v>13974</v>
      </c>
      <c r="H9" s="9">
        <v>2834</v>
      </c>
      <c r="I9" s="29">
        <v>45628</v>
      </c>
      <c r="J9" s="9">
        <v>0</v>
      </c>
      <c r="K9" s="29">
        <v>6941.1</v>
      </c>
      <c r="L9" s="26">
        <f>C9-D9+E9-F9-G9-H9-I9-J9-K9</f>
        <v>25705.9</v>
      </c>
      <c r="M9" s="28"/>
      <c r="N9" s="9"/>
    </row>
    <row r="10" spans="1:15" x14ac:dyDescent="0.25">
      <c r="A10" s="23"/>
    </row>
    <row r="11" spans="1:15" x14ac:dyDescent="0.25">
      <c r="A11" s="23"/>
      <c r="B11" t="s">
        <v>15</v>
      </c>
      <c r="C11" s="9">
        <f>C9+E9</f>
        <v>130550</v>
      </c>
    </row>
    <row r="12" spans="1:15" ht="28.5" x14ac:dyDescent="0.45">
      <c r="A12" s="23"/>
      <c r="B12" t="s">
        <v>16</v>
      </c>
      <c r="C12" s="9">
        <f>D9+F9+G9+H9+I9+J9+K9</f>
        <v>104844.1</v>
      </c>
      <c r="G12" s="40"/>
      <c r="H12" s="38"/>
      <c r="I12" s="38"/>
    </row>
    <row r="13" spans="1:15" ht="26.25" x14ac:dyDescent="0.4">
      <c r="A13" s="23"/>
      <c r="B13" t="s">
        <v>17</v>
      </c>
      <c r="C13" s="9">
        <f>C11-C12</f>
        <v>25705.899999999994</v>
      </c>
      <c r="F13" s="9"/>
      <c r="G13" s="42" t="s">
        <v>83</v>
      </c>
    </row>
    <row r="14" spans="1:15" x14ac:dyDescent="0.25">
      <c r="A14" s="23"/>
      <c r="F14" t="s">
        <v>72</v>
      </c>
    </row>
    <row r="15" spans="1:15" x14ac:dyDescent="0.25">
      <c r="A15" s="23"/>
      <c r="B15" t="s">
        <v>18</v>
      </c>
      <c r="C15" s="9">
        <f>M7-M5</f>
        <v>25705.900000000009</v>
      </c>
      <c r="E15" s="17"/>
    </row>
    <row r="16" spans="1:15" x14ac:dyDescent="0.25">
      <c r="G16" s="41"/>
    </row>
    <row r="17" spans="3:13" x14ac:dyDescent="0.25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3:13" ht="28.5" x14ac:dyDescent="0.45">
      <c r="C18" s="38"/>
      <c r="D18" s="40"/>
      <c r="E18" s="38"/>
      <c r="F18" s="38"/>
      <c r="J18" s="38"/>
      <c r="K18" s="38"/>
      <c r="L18" s="38"/>
      <c r="M18" s="38"/>
    </row>
    <row r="19" spans="3:13" x14ac:dyDescent="0.25">
      <c r="C19" s="39">
        <v>112000</v>
      </c>
      <c r="D19" s="39">
        <v>10500</v>
      </c>
      <c r="E19" s="39">
        <v>2000</v>
      </c>
      <c r="F19" s="39">
        <v>26000</v>
      </c>
      <c r="G19" s="39">
        <v>15000</v>
      </c>
      <c r="H19" s="39">
        <v>3000</v>
      </c>
      <c r="I19" s="39">
        <v>45000</v>
      </c>
      <c r="J19" s="39">
        <v>500</v>
      </c>
      <c r="K19" s="39">
        <v>10000</v>
      </c>
      <c r="L19" s="39">
        <f>C19-D19+E19-F19-G19-H19-I19-J19</f>
        <v>14000</v>
      </c>
      <c r="M19" s="39"/>
    </row>
    <row r="20" spans="3:13" x14ac:dyDescent="0.25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3:13" x14ac:dyDescent="0.25">
      <c r="C21" s="39" t="s">
        <v>86</v>
      </c>
      <c r="D21" s="38"/>
      <c r="E21" s="38"/>
      <c r="F21" s="38"/>
      <c r="G21" s="38" t="s">
        <v>88</v>
      </c>
      <c r="H21" s="38"/>
      <c r="I21" s="38"/>
      <c r="J21" s="38"/>
      <c r="K21" s="38"/>
      <c r="L21" s="38"/>
      <c r="M21" s="38"/>
    </row>
    <row r="22" spans="3:13" x14ac:dyDescent="0.25">
      <c r="C22" s="38"/>
      <c r="D22" s="38"/>
      <c r="E22" s="38"/>
      <c r="F22" s="38"/>
      <c r="G22" s="38" t="s">
        <v>87</v>
      </c>
      <c r="H22" s="38"/>
      <c r="I22" s="38"/>
      <c r="J22" s="38">
        <v>20130308</v>
      </c>
      <c r="K22" s="38" t="s">
        <v>89</v>
      </c>
      <c r="L22" s="38"/>
      <c r="M22" s="38"/>
    </row>
    <row r="23" spans="3:13" x14ac:dyDescent="0.25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3:13" x14ac:dyDescent="0.25">
      <c r="G24" s="38"/>
    </row>
  </sheetData>
  <phoneticPr fontId="2" type="noConversion"/>
  <pageMargins left="0.7" right="0.7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</dc:creator>
  <cp:lastModifiedBy>Thomas</cp:lastModifiedBy>
  <cp:lastPrinted>2013-03-08T13:14:25Z</cp:lastPrinted>
  <dcterms:created xsi:type="dcterms:W3CDTF">2011-03-14T20:38:41Z</dcterms:created>
  <dcterms:modified xsi:type="dcterms:W3CDTF">2013-03-15T08:23:49Z</dcterms:modified>
</cp:coreProperties>
</file>